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740" windowHeight="7455"/>
  </bookViews>
  <sheets>
    <sheet name="Liite 1.0" sheetId="35" r:id="rId1"/>
    <sheet name="Liite 1.1a" sheetId="31" r:id="rId2"/>
    <sheet name="Liite 1.1b" sheetId="33" r:id="rId3"/>
    <sheet name="Liite 1.2a" sheetId="26" r:id="rId4"/>
    <sheet name="Liite 1.2b" sheetId="28" r:id="rId5"/>
    <sheet name="Liite 1.3a" sheetId="16" r:id="rId6"/>
    <sheet name="Liite 1.3b" sheetId="18" r:id="rId7"/>
    <sheet name="Liite 1.4a" sheetId="19" r:id="rId8"/>
    <sheet name="Liite 1.4b" sheetId="20" r:id="rId9"/>
    <sheet name="Liite 1.5a" sheetId="21" r:id="rId10"/>
    <sheet name="Liite 1.5b" sheetId="22" r:id="rId11"/>
    <sheet name="Liite 1.6a" sheetId="37" r:id="rId12"/>
    <sheet name="Liite 1.6b" sheetId="39" r:id="rId13"/>
    <sheet name="Liite 1.7a" sheetId="38" r:id="rId14"/>
    <sheet name="Liite 1.7b" sheetId="40" r:id="rId15"/>
    <sheet name="Liite 1.8a" sheetId="23" r:id="rId16"/>
    <sheet name="Liite 1.8b" sheetId="24" r:id="rId17"/>
  </sheets>
  <calcPr calcId="145621"/>
</workbook>
</file>

<file path=xl/calcChain.xml><?xml version="1.0" encoding="utf-8"?>
<calcChain xmlns="http://schemas.openxmlformats.org/spreadsheetml/2006/main">
  <c r="S14" i="35" l="1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28" i="35"/>
  <c r="S29" i="35"/>
  <c r="S30" i="35"/>
  <c r="S31" i="35"/>
  <c r="S13" i="35"/>
  <c r="R14" i="35"/>
  <c r="R15" i="35"/>
  <c r="R16" i="35"/>
  <c r="R17" i="35"/>
  <c r="R18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13" i="35"/>
  <c r="N31" i="35" l="1"/>
  <c r="M22" i="35"/>
  <c r="O22" i="35" s="1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L13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M14" i="35" s="1"/>
  <c r="O14" i="35" s="1"/>
  <c r="K13" i="35"/>
  <c r="M30" i="35" l="1"/>
  <c r="O30" i="35" s="1"/>
  <c r="M15" i="35"/>
  <c r="O15" i="35" s="1"/>
  <c r="M19" i="35"/>
  <c r="O19" i="35" s="1"/>
  <c r="M23" i="35"/>
  <c r="O23" i="35" s="1"/>
  <c r="M27" i="35"/>
  <c r="O27" i="35" s="1"/>
  <c r="M18" i="35"/>
  <c r="O18" i="35" s="1"/>
  <c r="M26" i="35"/>
  <c r="O26" i="35" s="1"/>
  <c r="M16" i="35"/>
  <c r="O16" i="35" s="1"/>
  <c r="M20" i="35"/>
  <c r="O20" i="35" s="1"/>
  <c r="M24" i="35"/>
  <c r="O24" i="35" s="1"/>
  <c r="M28" i="35"/>
  <c r="O28" i="35" s="1"/>
  <c r="M13" i="35"/>
  <c r="M17" i="35"/>
  <c r="O17" i="35" s="1"/>
  <c r="M21" i="35"/>
  <c r="O21" i="35" s="1"/>
  <c r="M25" i="35"/>
  <c r="O25" i="35" s="1"/>
  <c r="M29" i="35"/>
  <c r="O29" i="35" s="1"/>
  <c r="D20" i="39"/>
  <c r="E24" i="38"/>
  <c r="F24" i="38" s="1"/>
  <c r="D24" i="38"/>
  <c r="E23" i="38"/>
  <c r="D23" i="38"/>
  <c r="E22" i="38"/>
  <c r="F22" i="38" s="1"/>
  <c r="D22" i="38"/>
  <c r="E21" i="38"/>
  <c r="D21" i="38"/>
  <c r="E20" i="38"/>
  <c r="D20" i="38"/>
  <c r="E19" i="38"/>
  <c r="D19" i="38"/>
  <c r="E18" i="38"/>
  <c r="D18" i="38"/>
  <c r="E17" i="38"/>
  <c r="D17" i="38"/>
  <c r="E16" i="38"/>
  <c r="D16" i="38"/>
  <c r="E15" i="38"/>
  <c r="D15" i="38"/>
  <c r="E14" i="38"/>
  <c r="F14" i="38" s="1"/>
  <c r="D14" i="38"/>
  <c r="E13" i="38"/>
  <c r="D13" i="38"/>
  <c r="E12" i="38"/>
  <c r="D12" i="38"/>
  <c r="E11" i="38"/>
  <c r="D11" i="38"/>
  <c r="E10" i="38"/>
  <c r="D10" i="38"/>
  <c r="E9" i="38"/>
  <c r="D9" i="38"/>
  <c r="E8" i="38"/>
  <c r="D8" i="38"/>
  <c r="E7" i="38"/>
  <c r="D7" i="38"/>
  <c r="E6" i="38"/>
  <c r="F6" i="38" s="1"/>
  <c r="D6" i="38"/>
  <c r="F8" i="37"/>
  <c r="F9" i="37"/>
  <c r="F12" i="37"/>
  <c r="F16" i="37"/>
  <c r="F17" i="37"/>
  <c r="F20" i="37"/>
  <c r="F24" i="37"/>
  <c r="F6" i="37"/>
  <c r="E7" i="37"/>
  <c r="E8" i="37"/>
  <c r="E9" i="37"/>
  <c r="E10" i="37"/>
  <c r="F10" i="37" s="1"/>
  <c r="E11" i="37"/>
  <c r="E12" i="37"/>
  <c r="E13" i="37"/>
  <c r="F13" i="37" s="1"/>
  <c r="E14" i="37"/>
  <c r="F14" i="37" s="1"/>
  <c r="E15" i="37"/>
  <c r="E16" i="37"/>
  <c r="E17" i="37"/>
  <c r="E18" i="37"/>
  <c r="F18" i="37" s="1"/>
  <c r="E19" i="37"/>
  <c r="E20" i="37"/>
  <c r="E21" i="37"/>
  <c r="F21" i="37" s="1"/>
  <c r="E22" i="37"/>
  <c r="F22" i="37" s="1"/>
  <c r="E23" i="37"/>
  <c r="E24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6" i="37"/>
  <c r="M31" i="35" l="1"/>
  <c r="O13" i="35"/>
  <c r="O31" i="35" s="1"/>
  <c r="F7" i="37"/>
  <c r="D20" i="40"/>
  <c r="D13" i="39"/>
  <c r="D9" i="39"/>
  <c r="D17" i="39"/>
  <c r="D21" i="39"/>
  <c r="D11" i="40"/>
  <c r="D14" i="40"/>
  <c r="F11" i="38"/>
  <c r="D6" i="39"/>
  <c r="D10" i="39"/>
  <c r="D14" i="39"/>
  <c r="D18" i="39"/>
  <c r="D22" i="39"/>
  <c r="D7" i="39"/>
  <c r="D11" i="39"/>
  <c r="D15" i="39"/>
  <c r="D19" i="39"/>
  <c r="D23" i="39"/>
  <c r="D8" i="39"/>
  <c r="D12" i="39"/>
  <c r="D16" i="39"/>
  <c r="F19" i="38"/>
  <c r="F8" i="38"/>
  <c r="F10" i="38"/>
  <c r="F12" i="38"/>
  <c r="F16" i="38"/>
  <c r="F18" i="38"/>
  <c r="F20" i="38"/>
  <c r="F23" i="37"/>
  <c r="F19" i="37"/>
  <c r="F15" i="37"/>
  <c r="F11" i="37"/>
  <c r="F13" i="38"/>
  <c r="F21" i="38"/>
  <c r="F7" i="38"/>
  <c r="F15" i="38"/>
  <c r="F23" i="38"/>
  <c r="F9" i="38"/>
  <c r="F17" i="38"/>
  <c r="E6" i="22"/>
  <c r="D6" i="22"/>
  <c r="P31" i="35" l="1"/>
  <c r="P16" i="35"/>
  <c r="P15" i="35"/>
  <c r="P17" i="35"/>
  <c r="P18" i="35"/>
  <c r="P14" i="35"/>
  <c r="P20" i="35"/>
  <c r="P23" i="35"/>
  <c r="P21" i="35"/>
  <c r="P26" i="35"/>
  <c r="P22" i="35"/>
  <c r="P24" i="35"/>
  <c r="P25" i="35"/>
  <c r="P19" i="35"/>
  <c r="P30" i="35"/>
  <c r="P28" i="35"/>
  <c r="P29" i="35"/>
  <c r="P27" i="35"/>
  <c r="P13" i="35"/>
  <c r="D13" i="40"/>
  <c r="D12" i="40"/>
  <c r="D10" i="40"/>
  <c r="D8" i="40"/>
  <c r="D7" i="40"/>
  <c r="D15" i="40"/>
  <c r="D22" i="40"/>
  <c r="D6" i="40"/>
  <c r="D23" i="40"/>
  <c r="D21" i="40"/>
  <c r="D9" i="40"/>
  <c r="D18" i="40"/>
  <c r="D19" i="40"/>
  <c r="D17" i="40"/>
  <c r="D16" i="40"/>
  <c r="D24" i="39"/>
  <c r="E23" i="39" s="1"/>
  <c r="F22" i="23"/>
  <c r="F6" i="23"/>
  <c r="D24" i="40" l="1"/>
  <c r="E18" i="40" s="1"/>
  <c r="E20" i="39"/>
  <c r="E18" i="39"/>
  <c r="E10" i="39"/>
  <c r="E14" i="39"/>
  <c r="E6" i="39"/>
  <c r="E12" i="39"/>
  <c r="E17" i="39"/>
  <c r="E9" i="39"/>
  <c r="E15" i="39"/>
  <c r="E21" i="39"/>
  <c r="E22" i="39"/>
  <c r="E16" i="39"/>
  <c r="E8" i="39"/>
  <c r="E7" i="39"/>
  <c r="E13" i="39"/>
  <c r="E19" i="39"/>
  <c r="E11" i="39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3" i="23"/>
  <c r="F24" i="23"/>
  <c r="G9" i="23" s="1"/>
  <c r="G6" i="21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6" i="26"/>
  <c r="G10" i="31"/>
  <c r="G14" i="31"/>
  <c r="G18" i="31"/>
  <c r="G22" i="31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G7" i="31" s="1"/>
  <c r="F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6" i="31"/>
  <c r="E23" i="40" l="1"/>
  <c r="E12" i="40"/>
  <c r="E11" i="40"/>
  <c r="E19" i="40"/>
  <c r="E17" i="40"/>
  <c r="E13" i="40"/>
  <c r="E6" i="40"/>
  <c r="E21" i="40"/>
  <c r="E7" i="40"/>
  <c r="E20" i="40"/>
  <c r="E14" i="40"/>
  <c r="E8" i="40"/>
  <c r="E10" i="40"/>
  <c r="E15" i="40"/>
  <c r="E9" i="40"/>
  <c r="E22" i="40"/>
  <c r="E16" i="40"/>
  <c r="E24" i="39"/>
  <c r="G6" i="31"/>
  <c r="G21" i="31"/>
  <c r="G17" i="31"/>
  <c r="G13" i="31"/>
  <c r="G9" i="31"/>
  <c r="G24" i="31"/>
  <c r="G20" i="31"/>
  <c r="G16" i="31"/>
  <c r="G12" i="31"/>
  <c r="G8" i="31"/>
  <c r="G23" i="31"/>
  <c r="G19" i="31"/>
  <c r="G15" i="31"/>
  <c r="G11" i="31"/>
  <c r="D24" i="33"/>
  <c r="E21" i="33" s="1"/>
  <c r="D6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E24" i="26"/>
  <c r="D24" i="26"/>
  <c r="E23" i="26"/>
  <c r="D23" i="26"/>
  <c r="E22" i="26"/>
  <c r="D22" i="26"/>
  <c r="E21" i="26"/>
  <c r="D21" i="26"/>
  <c r="E20" i="26"/>
  <c r="D20" i="26"/>
  <c r="E19" i="26"/>
  <c r="D19" i="26"/>
  <c r="E18" i="26"/>
  <c r="D18" i="26"/>
  <c r="E17" i="26"/>
  <c r="D17" i="26"/>
  <c r="E16" i="26"/>
  <c r="D16" i="26"/>
  <c r="E15" i="26"/>
  <c r="D15" i="26"/>
  <c r="E14" i="26"/>
  <c r="D14" i="26"/>
  <c r="E13" i="26"/>
  <c r="D13" i="26"/>
  <c r="E12" i="26"/>
  <c r="D12" i="26"/>
  <c r="E11" i="26"/>
  <c r="D11" i="26"/>
  <c r="E10" i="26"/>
  <c r="D10" i="26"/>
  <c r="E9" i="26"/>
  <c r="D9" i="26"/>
  <c r="E8" i="26"/>
  <c r="D8" i="26"/>
  <c r="E7" i="26"/>
  <c r="D7" i="26"/>
  <c r="E6" i="26"/>
  <c r="D6" i="26"/>
  <c r="E24" i="40" l="1"/>
  <c r="E13" i="33"/>
  <c r="B20" i="35" s="1"/>
  <c r="B28" i="35"/>
  <c r="D24" i="28"/>
  <c r="E22" i="28" s="1"/>
  <c r="E14" i="33"/>
  <c r="E6" i="33"/>
  <c r="E20" i="33"/>
  <c r="E18" i="33"/>
  <c r="E7" i="33"/>
  <c r="E15" i="33"/>
  <c r="E23" i="33"/>
  <c r="E12" i="33"/>
  <c r="E10" i="33"/>
  <c r="E9" i="33"/>
  <c r="E17" i="33"/>
  <c r="E8" i="33"/>
  <c r="E22" i="33"/>
  <c r="E16" i="33"/>
  <c r="E11" i="33"/>
  <c r="E19" i="33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G6" i="23"/>
  <c r="G7" i="23"/>
  <c r="G8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6" i="23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G9" i="21"/>
  <c r="H9" i="21" s="1"/>
  <c r="G10" i="21"/>
  <c r="G11" i="21"/>
  <c r="H11" i="21" s="1"/>
  <c r="G12" i="21"/>
  <c r="H12" i="21" s="1"/>
  <c r="G13" i="21"/>
  <c r="H13" i="21" s="1"/>
  <c r="G14" i="21"/>
  <c r="G15" i="21"/>
  <c r="H15" i="21" s="1"/>
  <c r="G16" i="21"/>
  <c r="H16" i="21" s="1"/>
  <c r="G17" i="21"/>
  <c r="H17" i="21" s="1"/>
  <c r="G18" i="21"/>
  <c r="G19" i="21"/>
  <c r="H19" i="21" s="1"/>
  <c r="G20" i="21"/>
  <c r="H20" i="21" s="1"/>
  <c r="G21" i="21"/>
  <c r="H21" i="21" s="1"/>
  <c r="G22" i="21"/>
  <c r="G23" i="21"/>
  <c r="H23" i="21" s="1"/>
  <c r="G24" i="21"/>
  <c r="H7" i="21" s="1"/>
  <c r="G7" i="21"/>
  <c r="G8" i="21"/>
  <c r="H10" i="21"/>
  <c r="H14" i="21"/>
  <c r="H18" i="21"/>
  <c r="H22" i="21"/>
  <c r="H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6" i="21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6" i="20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6" i="19"/>
  <c r="F6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B26" i="35" l="1"/>
  <c r="B15" i="35"/>
  <c r="B19" i="35"/>
  <c r="B25" i="35"/>
  <c r="C29" i="35"/>
  <c r="B18" i="35"/>
  <c r="B24" i="35"/>
  <c r="B30" i="35"/>
  <c r="B27" i="35"/>
  <c r="B23" i="35"/>
  <c r="B16" i="35"/>
  <c r="B22" i="35"/>
  <c r="B13" i="35"/>
  <c r="D24" i="22"/>
  <c r="E12" i="22" s="1"/>
  <c r="B29" i="35"/>
  <c r="B17" i="35"/>
  <c r="B14" i="35"/>
  <c r="B21" i="35"/>
  <c r="D24" i="20"/>
  <c r="E18" i="20" s="1"/>
  <c r="E8" i="28"/>
  <c r="E21" i="28"/>
  <c r="E17" i="28"/>
  <c r="E16" i="28"/>
  <c r="E9" i="28"/>
  <c r="E19" i="28"/>
  <c r="E10" i="28"/>
  <c r="E18" i="28"/>
  <c r="E7" i="28"/>
  <c r="E13" i="28"/>
  <c r="E23" i="28"/>
  <c r="E12" i="28"/>
  <c r="E20" i="28"/>
  <c r="E11" i="28"/>
  <c r="E15" i="28"/>
  <c r="E6" i="28"/>
  <c r="E14" i="28"/>
  <c r="D24" i="24"/>
  <c r="E20" i="24" s="1"/>
  <c r="E24" i="33"/>
  <c r="H24" i="21"/>
  <c r="H8" i="21"/>
  <c r="F13" i="35" l="1"/>
  <c r="E15" i="22"/>
  <c r="E16" i="22"/>
  <c r="E23" i="22"/>
  <c r="F30" i="35" s="1"/>
  <c r="E7" i="22"/>
  <c r="F19" i="35"/>
  <c r="C21" i="35"/>
  <c r="C15" i="35"/>
  <c r="E10" i="22"/>
  <c r="E20" i="22"/>
  <c r="E11" i="22"/>
  <c r="E19" i="22"/>
  <c r="B31" i="35"/>
  <c r="C22" i="35"/>
  <c r="C30" i="35"/>
  <c r="C17" i="35"/>
  <c r="C24" i="35"/>
  <c r="E25" i="35"/>
  <c r="E14" i="22"/>
  <c r="E22" i="22"/>
  <c r="E13" i="22"/>
  <c r="E21" i="22"/>
  <c r="C18" i="35"/>
  <c r="C20" i="35"/>
  <c r="C26" i="35"/>
  <c r="C28" i="35"/>
  <c r="F23" i="35"/>
  <c r="C27" i="35"/>
  <c r="C16" i="35"/>
  <c r="E8" i="22"/>
  <c r="E18" i="22"/>
  <c r="E9" i="22"/>
  <c r="E17" i="22"/>
  <c r="C13" i="35"/>
  <c r="C19" i="35"/>
  <c r="C25" i="35"/>
  <c r="C23" i="35"/>
  <c r="E7" i="20"/>
  <c r="E21" i="20"/>
  <c r="E6" i="20"/>
  <c r="E24" i="28"/>
  <c r="C14" i="35"/>
  <c r="E8" i="20"/>
  <c r="E22" i="20"/>
  <c r="E17" i="20"/>
  <c r="E20" i="20"/>
  <c r="E23" i="20"/>
  <c r="E19" i="20"/>
  <c r="E14" i="20"/>
  <c r="E13" i="20"/>
  <c r="E16" i="20"/>
  <c r="E11" i="20"/>
  <c r="E15" i="20"/>
  <c r="E10" i="20"/>
  <c r="E9" i="20"/>
  <c r="E12" i="20"/>
  <c r="E6" i="24"/>
  <c r="E9" i="24"/>
  <c r="E22" i="24"/>
  <c r="E17" i="24"/>
  <c r="E14" i="24"/>
  <c r="E11" i="24"/>
  <c r="E19" i="24"/>
  <c r="E8" i="24"/>
  <c r="E16" i="24"/>
  <c r="E13" i="24"/>
  <c r="E21" i="24"/>
  <c r="E10" i="24"/>
  <c r="E18" i="24"/>
  <c r="E7" i="24"/>
  <c r="E15" i="24"/>
  <c r="E23" i="24"/>
  <c r="E12" i="24"/>
  <c r="F22" i="35" l="1"/>
  <c r="E24" i="22"/>
  <c r="F31" i="35" s="1"/>
  <c r="F14" i="35"/>
  <c r="E20" i="35"/>
  <c r="F15" i="35"/>
  <c r="F20" i="35"/>
  <c r="E21" i="35"/>
  <c r="E24" i="35"/>
  <c r="F27" i="35"/>
  <c r="E19" i="35"/>
  <c r="E18" i="35"/>
  <c r="E26" i="35"/>
  <c r="E29" i="35"/>
  <c r="E13" i="35"/>
  <c r="F16" i="35"/>
  <c r="F21" i="35"/>
  <c r="F17" i="35"/>
  <c r="E17" i="35"/>
  <c r="E27" i="35"/>
  <c r="E14" i="35"/>
  <c r="F18" i="35"/>
  <c r="E22" i="35"/>
  <c r="C31" i="35"/>
  <c r="F24" i="35"/>
  <c r="F29" i="35"/>
  <c r="E23" i="35"/>
  <c r="E30" i="35"/>
  <c r="E15" i="35"/>
  <c r="E28" i="35"/>
  <c r="F25" i="35"/>
  <c r="F28" i="35"/>
  <c r="F26" i="35"/>
  <c r="E24" i="20"/>
  <c r="E16" i="35"/>
  <c r="E24" i="24"/>
  <c r="D6" i="18"/>
  <c r="E31" i="35" l="1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6" i="16"/>
  <c r="E24" i="16"/>
  <c r="F7" i="16" s="1"/>
  <c r="E23" i="16"/>
  <c r="E22" i="16"/>
  <c r="F22" i="16" s="1"/>
  <c r="E21" i="16"/>
  <c r="F21" i="16" s="1"/>
  <c r="E20" i="16"/>
  <c r="F20" i="16" s="1"/>
  <c r="E19" i="16"/>
  <c r="E18" i="16"/>
  <c r="F18" i="16" s="1"/>
  <c r="E17" i="16"/>
  <c r="F17" i="16" s="1"/>
  <c r="E16" i="16"/>
  <c r="F16" i="16" s="1"/>
  <c r="E15" i="16"/>
  <c r="E14" i="16"/>
  <c r="F14" i="16" s="1"/>
  <c r="E13" i="16"/>
  <c r="F13" i="16" s="1"/>
  <c r="E12" i="16"/>
  <c r="F12" i="16" s="1"/>
  <c r="E11" i="16"/>
  <c r="E10" i="16"/>
  <c r="F10" i="16" s="1"/>
  <c r="E9" i="16"/>
  <c r="F9" i="16" s="1"/>
  <c r="E8" i="16"/>
  <c r="F8" i="16" s="1"/>
  <c r="E7" i="16"/>
  <c r="E6" i="16"/>
  <c r="F6" i="16" s="1"/>
  <c r="D24" i="18" l="1"/>
  <c r="E20" i="18" s="1"/>
  <c r="F19" i="16"/>
  <c r="F11" i="16"/>
  <c r="F24" i="16"/>
  <c r="F23" i="16"/>
  <c r="F15" i="16"/>
  <c r="D27" i="35" l="1"/>
  <c r="G27" i="35" s="1"/>
  <c r="E14" i="18"/>
  <c r="E17" i="18"/>
  <c r="E6" i="18"/>
  <c r="E16" i="18"/>
  <c r="E11" i="18"/>
  <c r="E7" i="18"/>
  <c r="E10" i="18"/>
  <c r="E13" i="18"/>
  <c r="E12" i="18"/>
  <c r="E19" i="18"/>
  <c r="E22" i="18"/>
  <c r="E23" i="18"/>
  <c r="E9" i="18"/>
  <c r="E8" i="18"/>
  <c r="E15" i="18"/>
  <c r="E18" i="18"/>
  <c r="E21" i="18"/>
  <c r="D22" i="35" l="1"/>
  <c r="G22" i="35" s="1"/>
  <c r="D29" i="35"/>
  <c r="G29" i="35" s="1"/>
  <c r="D17" i="35"/>
  <c r="G17" i="35" s="1"/>
  <c r="D13" i="35"/>
  <c r="G13" i="35" s="1"/>
  <c r="D15" i="35"/>
  <c r="G15" i="35" s="1"/>
  <c r="D26" i="35"/>
  <c r="G26" i="35" s="1"/>
  <c r="D14" i="35"/>
  <c r="G14" i="35" s="1"/>
  <c r="D24" i="35"/>
  <c r="G24" i="35" s="1"/>
  <c r="D28" i="35"/>
  <c r="G28" i="35" s="1"/>
  <c r="D16" i="35"/>
  <c r="G16" i="35" s="1"/>
  <c r="D19" i="35"/>
  <c r="G19" i="35" s="1"/>
  <c r="D18" i="35"/>
  <c r="G18" i="35" s="1"/>
  <c r="D21" i="35"/>
  <c r="G21" i="35" s="1"/>
  <c r="D25" i="35"/>
  <c r="G25" i="35" s="1"/>
  <c r="D30" i="35"/>
  <c r="G30" i="35" s="1"/>
  <c r="D20" i="35"/>
  <c r="G20" i="35" s="1"/>
  <c r="D23" i="35"/>
  <c r="G23" i="35" s="1"/>
  <c r="E24" i="18"/>
  <c r="D31" i="35" l="1"/>
  <c r="G31" i="35" s="1"/>
  <c r="H14" i="35" s="1"/>
  <c r="H25" i="35" l="1"/>
  <c r="H31" i="35"/>
  <c r="H27" i="35"/>
  <c r="H13" i="35"/>
  <c r="H24" i="35"/>
  <c r="H20" i="35"/>
  <c r="H28" i="35"/>
  <c r="H23" i="35"/>
  <c r="H18" i="35"/>
  <c r="H15" i="35"/>
  <c r="H19" i="35"/>
  <c r="H29" i="35"/>
  <c r="H26" i="35"/>
  <c r="H16" i="35"/>
  <c r="H22" i="35"/>
  <c r="H30" i="35"/>
  <c r="H17" i="35"/>
  <c r="H21" i="35"/>
</calcChain>
</file>

<file path=xl/sharedStrings.xml><?xml version="1.0" encoding="utf-8"?>
<sst xmlns="http://schemas.openxmlformats.org/spreadsheetml/2006/main" count="497" uniqueCount="110">
  <si>
    <t>20-64-vuotiaat</t>
  </si>
  <si>
    <t>Yhteensä</t>
  </si>
  <si>
    <t>Uusimaa</t>
  </si>
  <si>
    <t>Päijät-Häme</t>
  </si>
  <si>
    <t>Kymenlaakso</t>
  </si>
  <si>
    <t>Satakunta</t>
  </si>
  <si>
    <t>Kanta-Häme</t>
  </si>
  <si>
    <t>Varsinais-Suomi</t>
  </si>
  <si>
    <t>Etelä-Savo</t>
  </si>
  <si>
    <t>Etelä-Karjala</t>
  </si>
  <si>
    <t>Pohjanmaa</t>
  </si>
  <si>
    <t>Keski-Pohjanmaa</t>
  </si>
  <si>
    <t>Lappi</t>
  </si>
  <si>
    <t>Etelä-Pohjanmaa</t>
  </si>
  <si>
    <t>Kainuu</t>
  </si>
  <si>
    <t>Pohjois-Karjala</t>
  </si>
  <si>
    <t>Pohjois-Savo</t>
  </si>
  <si>
    <t>Pirkanmaa</t>
  </si>
  <si>
    <t>Keski-Suomi</t>
  </si>
  <si>
    <t>Pohjois-Pohjanmaa</t>
  </si>
  <si>
    <t>20-64-vuotiaista ilman tutkintoa olevat (pl. opiskelijat ja eläkeläiset)</t>
  </si>
  <si>
    <t>Maakunnan %-osuus 20-64-vuotiaissa ilman tutkintoa olevissa (pl. opiskelijat ja eläkeläiset)</t>
  </si>
  <si>
    <t>Jaettavat opiskelijavuodet x Maakunnan %-osuus x Indeksi</t>
  </si>
  <si>
    <t>20-64-vuotiaat työlliset, työttömät ja opiskelijat yhteensä</t>
  </si>
  <si>
    <t>20-64-vuotiaat työttömät</t>
  </si>
  <si>
    <t>Ilman tutkintoa olevien (pl. opiskelijat ja eläkeläiset) %-osuus 20-64-vuotiaissa</t>
  </si>
  <si>
    <t>Ilman tutkintoa olevien (pl. opiskelijat ja eläkeläiset) %-osuus 20-64-vuotiaissa (Indeksi)</t>
  </si>
  <si>
    <t>Työttömien %-osuus työllisistä, työttömistä ja opiskelijoista 20-64-vuotiaissa</t>
  </si>
  <si>
    <t>Maakunnan %-osuus 20-64-vuotiaissa työttömissä</t>
  </si>
  <si>
    <t>Työttömien %-osuus työllisistä, työttömistä ja opiskelijoista 20-64-vuotiaissa. Indeksi</t>
  </si>
  <si>
    <t>Jaettavat opiskelijavuodet</t>
  </si>
  <si>
    <t>20-24-vuotiaat</t>
  </si>
  <si>
    <t>20-24-vuotiaat ilman tutkintoa olevat</t>
  </si>
  <si>
    <t>20-24-vuotiaat ilman tutkintoa olevat työttömät, työlliset ja opiskelijat yhteensä</t>
  </si>
  <si>
    <t>20-24-vuotiaat ilman tutkintoa olevat työttömät</t>
  </si>
  <si>
    <t>Työttömien %-osuus työllisistä, työttömistä ja opiskelijoista ilman tutkintoa olevissa 20-24-vuotiaissa</t>
  </si>
  <si>
    <t>Maakunnan %-osuus ilman tutkintoa olevissa 20-24-vuotiaissa työttömissä</t>
  </si>
  <si>
    <t>Työttömien %-osuus työllisistä, työttömistä ja opiskelijoista ilman tutkintoa olevissa 20-24-vuotiaissa. Indeksi</t>
  </si>
  <si>
    <t>20-64-vuotiaat vieraskieliset</t>
  </si>
  <si>
    <t>20-64-vuotiaat ilman tutkintoa olevat vieraskieliset</t>
  </si>
  <si>
    <t>Maakunnan %-osuus ilman tutkintoa olevissa 20-64-vuotiaissa vieraskielisissä</t>
  </si>
  <si>
    <t>Perusopetuksen päättäneet hakijat</t>
  </si>
  <si>
    <t>Valitut</t>
  </si>
  <si>
    <t>Maakunnan %-osuus valituissa</t>
  </si>
  <si>
    <t>Valittujen %-osuus perusopetuksen päättäneistä hakijoista</t>
  </si>
  <si>
    <t>Maakunta</t>
  </si>
  <si>
    <t>Yhteishaun aloituspaikat</t>
  </si>
  <si>
    <t>2017</t>
  </si>
  <si>
    <t>2018</t>
  </si>
  <si>
    <t>16-vuotiaat (Väestöennuste)</t>
  </si>
  <si>
    <t>Maakunnan %-osuus 16-vuotiaista 2018</t>
  </si>
  <si>
    <t>Aloituspaikat per 16-vuotiaat vuonna 2017</t>
  </si>
  <si>
    <t>Ilman tutkintoa olevien vieraskielisten %-osuus 20-64-vuotiaissa vieraskielisissä</t>
  </si>
  <si>
    <t>Ilman tutkintoa olevien vieraskielisten %-osuus 20-64-vuotiaissa vieraskielisissä. Indeksi</t>
  </si>
  <si>
    <t>Valittujen %-osuus perusopetuksen päättäneistä hakijoista. 1/Indeksi</t>
  </si>
  <si>
    <t>Jaettavat opiskelijavuodet x Maakunnan %-osuus x (1/Indeksi)</t>
  </si>
  <si>
    <t>Aloituspaikat per 16-vuotiaat vuonna 2017. 1/Indeksi</t>
  </si>
  <si>
    <t xml:space="preserve"> </t>
  </si>
  <si>
    <t>%</t>
  </si>
  <si>
    <t>Indikaattorit:</t>
  </si>
  <si>
    <t>Jaettavat opiskelijavuodet skaalattuna</t>
  </si>
  <si>
    <t>Tilastoindikaattori 1. Ammatillisen koulutuksen aloituspaikat suhteessa 16 –vuotiaiden ikäluokkaan kevään 2017 yhteishaussa ja  ikäluokkaennuste vuodelle 2018</t>
  </si>
  <si>
    <t>Tilastoindikaattori 2. Perusopetuksen päättäneiden hakeutuminen ja pääsy toisen asteen koulutukseen kevään 2017 yhteishaussa</t>
  </si>
  <si>
    <t>Tilastoindikaattori 3. Ilman perusasteen jälkeistä tutkintoa tai opiskelupaikkaa olevien osuus maakunnan 20-64 –vuotiaasta väestöstä vuonna 2015</t>
  </si>
  <si>
    <t>Tilastoindikaattori 4. Työttömien osuus maakunnan työllisten, työttömien ja opiskelijoiden yhteismäärästä 20-64 –vuotiaissa vuonna 2015</t>
  </si>
  <si>
    <t>Tilastoindikaattori 5. Työttömien osuus maakunnan työllisten, työttömien ja opiskelijoiden yhteismäärästä ilman perusasteen jälkeistä tutkintoa olevissa 20-24 –vuotiaissa vuonna 2015</t>
  </si>
  <si>
    <t>Tilastoindikaattori 1</t>
  </si>
  <si>
    <t>Tilastoindikaattori 2</t>
  </si>
  <si>
    <t>Tilastoindikaattori 3</t>
  </si>
  <si>
    <t>Tilastoindikaattori 4</t>
  </si>
  <si>
    <t>Tilastoindikaattori 5</t>
  </si>
  <si>
    <t>Liitetaulukko 1.1a. Ammatillisen koulutuksen aloituspaikat suhteessa 16 –vuotiaiden ikäluokkaan kevään 2017 yhteishaussa ja  ikäluokkaennuste vuodelle 2018 (Lähde: Vipunen)</t>
  </si>
  <si>
    <t>Liitetaulukko 1.2a. Perusopetuksen päättäneiden hakeutuminen ja pääsy toisen asteen koulutukseen kevään 2017 yhteishaussa (Lähde: Vipunen)</t>
  </si>
  <si>
    <t>Liitetaulukko 1.3a. Ilman perusasteen jälkeistä tutkintoa tai opiskelupaikkaa olevien osuus maakunnan 20-64 –vuotiaasta väestöstä vuonna 2015 (Lähde: Vipunen)</t>
  </si>
  <si>
    <t>Liitetaulukko 1.4a. Työttömien osuus maakunnan työllisten, työttömien ja opiskelijoiden yhteismäärästä 20-64 –vuotiaissa vuonna 2015 (Lähde: Vipunen)</t>
  </si>
  <si>
    <t xml:space="preserve">Liitetaulukko 1.1b. Indikaattorin 1 'Ammatillisen koulutuksen aloituspaikat suhteessa 16 –vuotiaiden ikäluokkaan kevään 2017 yhteishaussa ja  ikäluokkaennuste vuodelle 2018' mukaan jaettavat tavoitteelliset opiskelijavuodet </t>
  </si>
  <si>
    <t>Liitetaulukko 1.2b. Indikaattorin 2 'Perusopetuksen päättäneiden hakeutuminen ja pääsy toisen asteen koulutukseen kevään 2017 yhteishaussa' mukaan jaettavat tavoitteelliset opiskelijavuodet</t>
  </si>
  <si>
    <t>Liitetaulukko 1.3b. Indikaattorin 3 'Ilman perusasteen jälkeistä tutkintoa tai opiskelupaikkaa olevien osuus maakunnan 20-64 –vuotiaasta väestöstä vuonna 2015' mukaan jaettavat tavoitteelliset opiskelijavuodet</t>
  </si>
  <si>
    <t>Liitetaulukko 1.4b. Indikaattorin 4 'Työttömien osuus maakunnan työllisten, työttömien ja opiskelijoiden yhteismäärästä 20-64 –vuotiaissa vuonna 2015' mukaan jaettavat tavoitteelliset opiskelijavuodet</t>
  </si>
  <si>
    <t>Liitetaulukko 1.5a. Työttömien osuus maakunnan työllisten, työttömien ja opiskelijoiden yhteismäärästä ilman perusasteen jälkeistä tutkintoa olevissa 20-24 –vuotiaissa vuonna 2015 (Lähde: Vipunen)</t>
  </si>
  <si>
    <t xml:space="preserve">Liitetaulukko 1.5b. Indikaattorin 5 'Työttömien osuus maakunnan työllisten, työttömien ja opiskelijoiden yhteismäärästä ilman perusasteen jälkeistä tutkintoa olevissa 20-24 –vuotiaissa vuonna 2015'  mukaan jaettavat tavoitteelliset opiskelijavuodet </t>
  </si>
  <si>
    <t>Jaettavat tavoitteelliset opiskelijavuodet</t>
  </si>
  <si>
    <t>Liitetaulukko 1.8a. Ilman perusasteen jälkeistä tutkintoa olevien vieraskielisten osuus työikäisestä vieraskielisestä väestöstä (20-64 –vuotiaat) vuonna 2015 (Lähde: Vipunen)</t>
  </si>
  <si>
    <t>Työvoima</t>
  </si>
  <si>
    <t>Rakennetyöttömien %-osuus työvoimasta</t>
  </si>
  <si>
    <t>Maakunnan %-osuus työttömissä työnhakijoissa</t>
  </si>
  <si>
    <t>Työttömien työnhakijoiden %-osuus työvoimasta</t>
  </si>
  <si>
    <t>Työttömien työnhakijoiden %-osuus työvoimasta. Indeksi</t>
  </si>
  <si>
    <t>Liitetaulukko 1.6a. Työttömien osuus maakunnan työvoimasta (Lähde: TEM, työnvälitystilasto (tilastot 1260 ja 6210))</t>
  </si>
  <si>
    <t>Työttömät työnhakijat</t>
  </si>
  <si>
    <t>Rakennetyöttömät</t>
  </si>
  <si>
    <t>Maakunnan %-osuus rakennetyöttömissä</t>
  </si>
  <si>
    <t>Rakennetyöttömien %-osuus työvoimasta. Indeksi</t>
  </si>
  <si>
    <t xml:space="preserve">Liitetaulukko 1.8b.  Indikaattorin 8 'Ilman perusasteen jälkeistä tutkintoa olevien vieraskielisten osuus työikäisestä vieraskielisestä väestöstä (20-64 –vuotiaat) vuonna 2015' mukaan jaettavat tavoitteelliset opiskelijavuodet </t>
  </si>
  <si>
    <t xml:space="preserve">Liitetaulukko 1.6b. Indikaattorin 6 'Työttömien osuus maakunnan työvoimasta' mukaan jaettavat tavoitteelliset opiskelijavuodet </t>
  </si>
  <si>
    <t>Liitetaulukko 1.7a. Rakennetyöttömien osuus maakunnan työvoimasta (Lähde: TEM, työnvälitystilasto (tilastot 1260 ja 6210))</t>
  </si>
  <si>
    <t xml:space="preserve">Liitetaulukko 1.7b. Indikaattorin 7 'Rakennetyöttömien osuus maakunnan työvoimasta' mukaan jaettavat tavoitteelliset opiskelijavuodet </t>
  </si>
  <si>
    <t>Tilastoindikaattori 6. Työttömien osuus maakunnan työvoimasta (Lähde: TEM, työnvälitystilasto (tilastot 1260 ja 6210))</t>
  </si>
  <si>
    <t>Tilastoindikaattori 7. Rakennetyöttömien osuus maakunnan työvoimasta (Lähde: TEM, työnvälitystilasto (tilastot 1260 ja 6210))</t>
  </si>
  <si>
    <t>Tilastoindikaattori 6</t>
  </si>
  <si>
    <t>Tilastoindikaattori 7</t>
  </si>
  <si>
    <t>TEM harkinta</t>
  </si>
  <si>
    <t>Tilastoind. yhteensä</t>
  </si>
  <si>
    <t>Tilastoindikaattori 8</t>
  </si>
  <si>
    <t>Liitetaulukko 1.0b Suoritepäätöksessä jaettava työvoimakoulutukseen kohdennettava tavoitteellinen opiskelijavuosimäärä (pl. riihen lisäys)</t>
  </si>
  <si>
    <t>Liitetaulukko 1.0c Suoritepäätöksessä jaettava maahanmuuttajakoulutukseen kohdennettava tavoitteellinen opiskelijavuosimäärä</t>
  </si>
  <si>
    <t>Indikaattori:</t>
  </si>
  <si>
    <t>Tilastoindikaattori 8. Ilman perusasteen jälkeistä tutkintoa olevien vieraskielisten osuus työikäisestä vieraskielisestä väestöstä (20-64 –vuotiaat) vuonna 2015</t>
  </si>
  <si>
    <t>Liitetaulukko 1.0a Suoritepäätöksessä jaettava kohdentamaton tavoitteellinen opiskelijavuosimäärä indikaattoreiden (1-5) mukaan</t>
  </si>
  <si>
    <t>Lukuina käytetty kuukausien 01-06/2017 keskiarvoja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</si>
</sst>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  <xf numFmtId="164" fontId="0" fillId="0" borderId="0" xfId="0" applyNumberFormat="1" applyAlignment="1"/>
    <xf numFmtId="2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164" fontId="0" fillId="0" borderId="0" xfId="0" applyNumberFormat="1"/>
    <xf numFmtId="164" fontId="0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0" fontId="0" fillId="0" borderId="0" xfId="0" quotePrefix="1" applyFont="1"/>
    <xf numFmtId="1" fontId="0" fillId="0" borderId="0" xfId="0" applyNumberFormat="1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" fillId="2" borderId="0" xfId="0" applyFont="1" applyFill="1"/>
    <xf numFmtId="9" fontId="0" fillId="2" borderId="0" xfId="0" applyNumberFormat="1" applyFill="1"/>
    <xf numFmtId="0" fontId="0" fillId="2" borderId="0" xfId="0" applyFont="1" applyFill="1"/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horizontal="center" wrapText="1"/>
    </xf>
    <xf numFmtId="1" fontId="0" fillId="2" borderId="0" xfId="0" applyNumberFormat="1" applyFill="1"/>
    <xf numFmtId="1" fontId="0" fillId="2" borderId="0" xfId="0" applyNumberFormat="1" applyFont="1" applyFill="1"/>
    <xf numFmtId="164" fontId="0" fillId="2" borderId="0" xfId="0" applyNumberFormat="1" applyFill="1"/>
    <xf numFmtId="0" fontId="0" fillId="3" borderId="0" xfId="0" applyFill="1"/>
    <xf numFmtId="0" fontId="0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1" fontId="0" fillId="3" borderId="0" xfId="0" applyNumberFormat="1" applyFill="1"/>
    <xf numFmtId="164" fontId="0" fillId="3" borderId="0" xfId="0" applyNumberFormat="1" applyFill="1"/>
    <xf numFmtId="0" fontId="0" fillId="4" borderId="0" xfId="0" applyFill="1"/>
    <xf numFmtId="0" fontId="1" fillId="4" borderId="0" xfId="0" applyFont="1" applyFill="1"/>
    <xf numFmtId="0" fontId="0" fillId="4" borderId="0" xfId="0" applyFont="1" applyFill="1"/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center" wrapText="1"/>
    </xf>
    <xf numFmtId="1" fontId="0" fillId="4" borderId="0" xfId="0" applyNumberFormat="1" applyFill="1"/>
    <xf numFmtId="164" fontId="0" fillId="4" borderId="0" xfId="0" applyNumberFormat="1" applyFill="1"/>
    <xf numFmtId="0" fontId="0" fillId="2" borderId="0" xfId="0" applyFill="1" applyAlignment="1">
      <alignment wrapText="1"/>
    </xf>
    <xf numFmtId="0" fontId="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/>
    <xf numFmtId="0" fontId="0" fillId="0" borderId="0" xfId="0" applyAlignment="1">
      <alignment wrapText="1"/>
    </xf>
  </cellXfs>
  <cellStyles count="2">
    <cellStyle name="Normaali" xfId="0" builtinId="0"/>
    <cellStyle name="Normaal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zoomScale="75" zoomScaleNormal="75" workbookViewId="0">
      <selection sqref="A1:H1"/>
    </sheetView>
  </sheetViews>
  <sheetFormatPr defaultRowHeight="15" x14ac:dyDescent="0.25"/>
  <cols>
    <col min="1" max="1" width="24.7109375" customWidth="1"/>
    <col min="2" max="8" width="10.7109375" customWidth="1"/>
    <col min="10" max="10" width="24.7109375" customWidth="1"/>
    <col min="11" max="16" width="10.7109375" customWidth="1"/>
    <col min="18" max="18" width="11" customWidth="1"/>
  </cols>
  <sheetData>
    <row r="1" spans="1:27" ht="45" customHeight="1" x14ac:dyDescent="0.25">
      <c r="A1" s="48" t="s">
        <v>108</v>
      </c>
      <c r="B1" s="42"/>
      <c r="C1" s="42"/>
      <c r="D1" s="42"/>
      <c r="E1" s="42"/>
      <c r="F1" s="42"/>
      <c r="G1" s="42"/>
      <c r="H1" s="42"/>
      <c r="J1" s="43" t="s">
        <v>104</v>
      </c>
      <c r="K1" s="44"/>
      <c r="L1" s="44"/>
      <c r="M1" s="44"/>
      <c r="N1" s="44"/>
      <c r="O1" s="44"/>
      <c r="P1" s="44"/>
      <c r="R1" s="46" t="s">
        <v>105</v>
      </c>
      <c r="S1" s="47"/>
      <c r="T1" s="47"/>
      <c r="U1" s="47"/>
      <c r="V1" s="47"/>
      <c r="W1" s="47"/>
      <c r="X1" s="47"/>
      <c r="Y1" s="47"/>
      <c r="Z1" s="19"/>
      <c r="AA1" s="19"/>
    </row>
    <row r="2" spans="1:27" x14ac:dyDescent="0.25">
      <c r="A2" s="21"/>
      <c r="B2" s="22"/>
      <c r="C2" s="21"/>
      <c r="D2" s="22"/>
      <c r="E2" s="21"/>
      <c r="F2" s="21"/>
      <c r="G2" s="21"/>
      <c r="H2" s="21"/>
      <c r="J2" s="35"/>
      <c r="K2" s="36"/>
      <c r="L2" s="36"/>
      <c r="M2" s="35"/>
      <c r="N2" s="35"/>
      <c r="O2" s="35"/>
      <c r="P2" s="35"/>
      <c r="R2" s="30"/>
      <c r="S2" s="30"/>
      <c r="T2" s="30"/>
      <c r="U2" s="30"/>
      <c r="V2" s="30"/>
      <c r="W2" s="30"/>
      <c r="X2" s="30"/>
      <c r="Y2" s="30"/>
    </row>
    <row r="3" spans="1:27" x14ac:dyDescent="0.25">
      <c r="A3" s="21" t="s">
        <v>59</v>
      </c>
      <c r="B3" s="22"/>
      <c r="C3" s="21"/>
      <c r="D3" s="22"/>
      <c r="E3" s="21"/>
      <c r="F3" s="21"/>
      <c r="G3" s="21"/>
      <c r="H3" s="21"/>
      <c r="J3" s="35" t="s">
        <v>59</v>
      </c>
      <c r="K3" s="36"/>
      <c r="L3" s="36"/>
      <c r="M3" s="35"/>
      <c r="N3" s="35"/>
      <c r="O3" s="35"/>
      <c r="P3" s="35"/>
      <c r="R3" s="30" t="s">
        <v>106</v>
      </c>
      <c r="S3" s="30"/>
      <c r="T3" s="30"/>
      <c r="U3" s="30"/>
      <c r="V3" s="30"/>
      <c r="W3" s="30"/>
      <c r="X3" s="30"/>
      <c r="Y3" s="30"/>
    </row>
    <row r="4" spans="1:27" ht="30.75" customHeight="1" x14ac:dyDescent="0.25">
      <c r="A4" s="42" t="s">
        <v>61</v>
      </c>
      <c r="B4" s="42"/>
      <c r="C4" s="42"/>
      <c r="D4" s="42"/>
      <c r="E4" s="42"/>
      <c r="F4" s="42"/>
      <c r="G4" s="42"/>
      <c r="H4" s="42"/>
      <c r="J4" s="45" t="s">
        <v>97</v>
      </c>
      <c r="K4" s="44"/>
      <c r="L4" s="44"/>
      <c r="M4" s="44"/>
      <c r="N4" s="44"/>
      <c r="O4" s="44"/>
      <c r="P4" s="44"/>
      <c r="R4" s="47" t="s">
        <v>107</v>
      </c>
      <c r="S4" s="47"/>
      <c r="T4" s="47"/>
      <c r="U4" s="47"/>
      <c r="V4" s="47"/>
      <c r="W4" s="47"/>
      <c r="X4" s="47"/>
      <c r="Y4" s="47"/>
    </row>
    <row r="5" spans="1:27" ht="33" customHeight="1" x14ac:dyDescent="0.25">
      <c r="A5" s="42" t="s">
        <v>62</v>
      </c>
      <c r="B5" s="42"/>
      <c r="C5" s="42"/>
      <c r="D5" s="42"/>
      <c r="E5" s="42"/>
      <c r="F5" s="42"/>
      <c r="G5" s="42"/>
      <c r="H5" s="42"/>
      <c r="J5" s="45" t="s">
        <v>98</v>
      </c>
      <c r="K5" s="44"/>
      <c r="L5" s="44"/>
      <c r="M5" s="44"/>
      <c r="N5" s="44"/>
      <c r="O5" s="44"/>
      <c r="P5" s="44"/>
      <c r="R5" s="30"/>
      <c r="S5" s="30"/>
      <c r="T5" s="30"/>
      <c r="U5" s="30"/>
      <c r="V5" s="30"/>
      <c r="W5" s="30"/>
      <c r="X5" s="30"/>
      <c r="Y5" s="30"/>
    </row>
    <row r="6" spans="1:27" ht="30.75" customHeight="1" x14ac:dyDescent="0.25">
      <c r="A6" s="42" t="s">
        <v>63</v>
      </c>
      <c r="B6" s="49"/>
      <c r="C6" s="49"/>
      <c r="D6" s="49"/>
      <c r="E6" s="49"/>
      <c r="F6" s="49"/>
      <c r="G6" s="49"/>
      <c r="H6" s="49"/>
      <c r="J6" s="35"/>
      <c r="K6" s="35"/>
      <c r="L6" s="35"/>
      <c r="M6" s="35"/>
      <c r="N6" s="35"/>
      <c r="O6" s="35"/>
      <c r="P6" s="35"/>
      <c r="R6" s="30"/>
      <c r="S6" s="30"/>
      <c r="T6" s="30"/>
      <c r="U6" s="30"/>
      <c r="V6" s="30"/>
      <c r="W6" s="30"/>
      <c r="X6" s="30"/>
      <c r="Y6" s="30"/>
    </row>
    <row r="7" spans="1:27" ht="30.75" customHeight="1" x14ac:dyDescent="0.25">
      <c r="A7" s="42" t="s">
        <v>64</v>
      </c>
      <c r="B7" s="49"/>
      <c r="C7" s="49"/>
      <c r="D7" s="49"/>
      <c r="E7" s="49"/>
      <c r="F7" s="49"/>
      <c r="G7" s="49"/>
      <c r="H7" s="49"/>
      <c r="J7" s="37"/>
      <c r="K7" s="35"/>
      <c r="L7" s="35"/>
      <c r="M7" s="35"/>
      <c r="N7" s="35"/>
      <c r="O7" s="35"/>
      <c r="P7" s="35"/>
      <c r="R7" s="30"/>
      <c r="S7" s="30"/>
      <c r="T7" s="30"/>
      <c r="U7" s="30"/>
      <c r="V7" s="30"/>
      <c r="W7" s="30"/>
      <c r="X7" s="30"/>
      <c r="Y7" s="30"/>
    </row>
    <row r="8" spans="1:27" ht="30.75" customHeight="1" x14ac:dyDescent="0.25">
      <c r="A8" s="42" t="s">
        <v>65</v>
      </c>
      <c r="B8" s="42"/>
      <c r="C8" s="42"/>
      <c r="D8" s="42"/>
      <c r="E8" s="42"/>
      <c r="F8" s="42"/>
      <c r="G8" s="42"/>
      <c r="H8" s="42"/>
      <c r="J8" s="35"/>
      <c r="K8" s="35"/>
      <c r="L8" s="35"/>
      <c r="M8" s="35"/>
      <c r="N8" s="35"/>
      <c r="O8" s="35"/>
      <c r="P8" s="35"/>
      <c r="R8" s="30"/>
      <c r="S8" s="30"/>
      <c r="T8" s="30"/>
      <c r="U8" s="30"/>
      <c r="V8" s="30"/>
      <c r="W8" s="30"/>
      <c r="X8" s="30"/>
      <c r="Y8" s="30"/>
    </row>
    <row r="9" spans="1:27" x14ac:dyDescent="0.25">
      <c r="A9" s="21"/>
      <c r="B9" s="21"/>
      <c r="C9" s="23"/>
      <c r="D9" s="21"/>
      <c r="E9" s="21"/>
      <c r="F9" s="21"/>
      <c r="G9" s="21"/>
      <c r="H9" s="21"/>
      <c r="J9" s="35"/>
      <c r="K9" s="35"/>
      <c r="L9" s="35"/>
      <c r="M9" s="35"/>
      <c r="N9" s="35"/>
      <c r="O9" s="35"/>
      <c r="P9" s="35"/>
      <c r="R9" s="30"/>
      <c r="S9" s="30"/>
      <c r="T9" s="30"/>
      <c r="U9" s="30"/>
      <c r="V9" s="30"/>
      <c r="W9" s="30"/>
      <c r="X9" s="30"/>
      <c r="Y9" s="30"/>
    </row>
    <row r="10" spans="1:27" x14ac:dyDescent="0.25">
      <c r="A10" s="21"/>
      <c r="B10" s="21" t="s">
        <v>81</v>
      </c>
      <c r="C10" s="23"/>
      <c r="D10" s="21"/>
      <c r="E10" s="21"/>
      <c r="F10" s="21"/>
      <c r="G10" s="21"/>
      <c r="H10" s="21"/>
      <c r="J10" s="35"/>
      <c r="K10" s="35" t="s">
        <v>81</v>
      </c>
      <c r="L10" s="35"/>
      <c r="M10" s="35"/>
      <c r="N10" s="35"/>
      <c r="O10" s="35"/>
      <c r="P10" s="35"/>
      <c r="R10" s="30"/>
      <c r="S10" s="30"/>
      <c r="T10" s="30"/>
      <c r="U10" s="30"/>
      <c r="V10" s="30"/>
      <c r="W10" s="30"/>
      <c r="X10" s="30"/>
      <c r="Y10" s="30"/>
    </row>
    <row r="11" spans="1:27" ht="30.75" customHeight="1" x14ac:dyDescent="0.25">
      <c r="A11" s="24" t="s">
        <v>45</v>
      </c>
      <c r="B11" s="25" t="s">
        <v>66</v>
      </c>
      <c r="C11" s="25" t="s">
        <v>67</v>
      </c>
      <c r="D11" s="25" t="s">
        <v>68</v>
      </c>
      <c r="E11" s="25" t="s">
        <v>69</v>
      </c>
      <c r="F11" s="25" t="s">
        <v>70</v>
      </c>
      <c r="G11" s="25" t="s">
        <v>1</v>
      </c>
      <c r="H11" s="26" t="s">
        <v>58</v>
      </c>
      <c r="J11" s="37" t="s">
        <v>45</v>
      </c>
      <c r="K11" s="38" t="s">
        <v>99</v>
      </c>
      <c r="L11" s="38" t="s">
        <v>100</v>
      </c>
      <c r="M11" s="38" t="s">
        <v>102</v>
      </c>
      <c r="N11" s="38" t="s">
        <v>101</v>
      </c>
      <c r="O11" s="38" t="s">
        <v>1</v>
      </c>
      <c r="P11" s="39" t="s">
        <v>58</v>
      </c>
      <c r="R11" s="31" t="s">
        <v>103</v>
      </c>
      <c r="S11" s="32" t="s">
        <v>58</v>
      </c>
      <c r="T11" s="30"/>
      <c r="U11" s="30"/>
      <c r="V11" s="30"/>
      <c r="W11" s="30"/>
      <c r="X11" s="30"/>
      <c r="Y11" s="30"/>
    </row>
    <row r="12" spans="1:27" x14ac:dyDescent="0.25">
      <c r="A12" s="21"/>
      <c r="B12" s="21"/>
      <c r="C12" s="21"/>
      <c r="D12" s="21"/>
      <c r="E12" s="22"/>
      <c r="F12" s="21"/>
      <c r="G12" s="21"/>
      <c r="H12" s="21"/>
      <c r="J12" s="35"/>
      <c r="K12" s="35"/>
      <c r="L12" s="35"/>
      <c r="M12" s="35"/>
      <c r="N12" s="35"/>
      <c r="O12" s="35"/>
      <c r="P12" s="35"/>
      <c r="R12" s="30"/>
      <c r="S12" s="30"/>
      <c r="T12" s="30"/>
      <c r="U12" s="30"/>
      <c r="V12" s="30"/>
      <c r="W12" s="30"/>
      <c r="X12" s="30"/>
      <c r="Y12" s="30"/>
    </row>
    <row r="13" spans="1:27" x14ac:dyDescent="0.25">
      <c r="A13" s="21" t="s">
        <v>9</v>
      </c>
      <c r="B13" s="27">
        <f>'Liite 1.1b'!E6</f>
        <v>49.788742463631202</v>
      </c>
      <c r="C13" s="27">
        <f>'Liite 1.2b'!E6</f>
        <v>24.075981741647869</v>
      </c>
      <c r="D13" s="27">
        <f>'Liite 1.3b'!E6</f>
        <v>33.934112320704791</v>
      </c>
      <c r="E13" s="28">
        <f>'Liite 1.4b'!E6</f>
        <v>32.768704656008104</v>
      </c>
      <c r="F13" s="27">
        <f>'Liite 1.5b'!E6</f>
        <v>42.505570871071001</v>
      </c>
      <c r="G13" s="27">
        <f>SUM(B13:F13)</f>
        <v>183.07311205306297</v>
      </c>
      <c r="H13" s="29">
        <f t="shared" ref="H13:H31" si="0">G13/G$31</f>
        <v>2.615330172186614E-2</v>
      </c>
      <c r="J13" s="35" t="s">
        <v>9</v>
      </c>
      <c r="K13" s="40">
        <f>'Liite 1.6b'!E6</f>
        <v>107.85806867294538</v>
      </c>
      <c r="L13" s="40">
        <f>'Liite 1.7b'!E6</f>
        <v>50.215754706263418</v>
      </c>
      <c r="M13" s="40">
        <f>SUM(K13:L13)</f>
        <v>158.07382337920879</v>
      </c>
      <c r="N13" s="40">
        <v>-23</v>
      </c>
      <c r="O13" s="40">
        <f>SUM(M13:N13)</f>
        <v>135.07382337920879</v>
      </c>
      <c r="P13" s="41">
        <f t="shared" ref="P13:P31" si="1">O13/O$31</f>
        <v>2.8140379870668503E-2</v>
      </c>
      <c r="R13" s="33">
        <f>'Liite 1.8b'!E6</f>
        <v>36.371557741149473</v>
      </c>
      <c r="S13" s="34">
        <f t="shared" ref="S13:S31" si="2">R13/R$31</f>
        <v>1.6532526245977033E-2</v>
      </c>
      <c r="T13" s="30"/>
      <c r="U13" s="30"/>
      <c r="V13" s="30"/>
      <c r="W13" s="30"/>
      <c r="X13" s="30"/>
      <c r="Y13" s="30"/>
    </row>
    <row r="14" spans="1:27" x14ac:dyDescent="0.25">
      <c r="A14" s="21" t="s">
        <v>13</v>
      </c>
      <c r="B14" s="27">
        <f>'Liite 1.1b'!E7</f>
        <v>56.341977829873137</v>
      </c>
      <c r="C14" s="27">
        <f>'Liite 1.2b'!E7</f>
        <v>41.550183826794317</v>
      </c>
      <c r="D14" s="27">
        <f>'Liite 1.3b'!E7</f>
        <v>40.032545869860563</v>
      </c>
      <c r="E14" s="28">
        <f>'Liite 1.4b'!E7</f>
        <v>26.450693630128793</v>
      </c>
      <c r="F14" s="27">
        <f>'Liite 1.5b'!E7</f>
        <v>29.095933769052746</v>
      </c>
      <c r="G14" s="27">
        <f t="shared" ref="G14:G31" si="3">SUM(B14:F14)</f>
        <v>193.47133492570956</v>
      </c>
      <c r="H14" s="29">
        <f t="shared" si="0"/>
        <v>2.7638762132244223E-2</v>
      </c>
      <c r="J14" s="35" t="s">
        <v>13</v>
      </c>
      <c r="K14" s="40">
        <f>'Liite 1.6b'!E7</f>
        <v>64.545142140572537</v>
      </c>
      <c r="L14" s="40">
        <f>'Liite 1.7b'!E7</f>
        <v>22.276528599693663</v>
      </c>
      <c r="M14" s="40">
        <f t="shared" ref="M14:M30" si="4">SUM(K14:L14)</f>
        <v>86.8216707402662</v>
      </c>
      <c r="N14" s="40">
        <v>192</v>
      </c>
      <c r="O14" s="40">
        <f t="shared" ref="O14:O30" si="5">SUM(M14:N14)</f>
        <v>278.8216707402662</v>
      </c>
      <c r="P14" s="41">
        <f t="shared" si="1"/>
        <v>5.8087848070888799E-2</v>
      </c>
      <c r="R14" s="33">
        <f>'Liite 1.8b'!E7</f>
        <v>29.976348628587793</v>
      </c>
      <c r="S14" s="34">
        <f t="shared" si="2"/>
        <v>1.3625613012994451E-2</v>
      </c>
      <c r="T14" s="30"/>
      <c r="U14" s="30"/>
      <c r="V14" s="30"/>
      <c r="W14" s="30"/>
      <c r="X14" s="30"/>
      <c r="Y14" s="30"/>
    </row>
    <row r="15" spans="1:27" x14ac:dyDescent="0.25">
      <c r="A15" s="21" t="s">
        <v>8</v>
      </c>
      <c r="B15" s="27">
        <f>'Liite 1.1b'!E8</f>
        <v>39.440249369197446</v>
      </c>
      <c r="C15" s="27">
        <f>'Liite 1.2b'!E8</f>
        <v>27.582011615722077</v>
      </c>
      <c r="D15" s="27">
        <f>'Liite 1.3b'!E8</f>
        <v>35.166768839050896</v>
      </c>
      <c r="E15" s="28">
        <f>'Liite 1.4b'!E8</f>
        <v>33.712761782113844</v>
      </c>
      <c r="F15" s="27">
        <f>'Liite 1.5b'!E8</f>
        <v>54.234936136624647</v>
      </c>
      <c r="G15" s="27">
        <f t="shared" si="3"/>
        <v>190.1367277427089</v>
      </c>
      <c r="H15" s="29">
        <f t="shared" si="0"/>
        <v>2.7162389677529843E-2</v>
      </c>
      <c r="J15" s="35" t="s">
        <v>8</v>
      </c>
      <c r="K15" s="40">
        <f>'Liite 1.6b'!E8</f>
        <v>99.329531143602608</v>
      </c>
      <c r="L15" s="40">
        <f>'Liite 1.7b'!E8</f>
        <v>40.87073255487995</v>
      </c>
      <c r="M15" s="40">
        <f t="shared" si="4"/>
        <v>140.20026369848256</v>
      </c>
      <c r="N15" s="40">
        <v>4</v>
      </c>
      <c r="O15" s="40">
        <f t="shared" si="5"/>
        <v>144.20026369848256</v>
      </c>
      <c r="P15" s="41">
        <f t="shared" si="1"/>
        <v>3.0041721603850539E-2</v>
      </c>
      <c r="R15" s="33">
        <f>'Liite 1.8b'!E8</f>
        <v>23.128944267423375</v>
      </c>
      <c r="S15" s="34">
        <f t="shared" si="2"/>
        <v>1.0513156485192443E-2</v>
      </c>
      <c r="T15" s="30"/>
      <c r="U15" s="30"/>
      <c r="V15" s="30"/>
      <c r="W15" s="30"/>
      <c r="X15" s="30"/>
      <c r="Y15" s="30"/>
    </row>
    <row r="16" spans="1:27" x14ac:dyDescent="0.25">
      <c r="A16" s="21" t="s">
        <v>14</v>
      </c>
      <c r="B16" s="27">
        <f>'Liite 1.1b'!E9</f>
        <v>22.881794730310457</v>
      </c>
      <c r="C16" s="27">
        <f>'Liite 1.2b'!E9</f>
        <v>13.912224925847646</v>
      </c>
      <c r="D16" s="27">
        <f>'Liite 1.3b'!E9</f>
        <v>13.145116754909758</v>
      </c>
      <c r="E16" s="28">
        <f>'Liite 1.4b'!E9</f>
        <v>22.029017554614693</v>
      </c>
      <c r="F16" s="27">
        <f>'Liite 1.5b'!E9</f>
        <v>26.472653092145968</v>
      </c>
      <c r="G16" s="27">
        <f t="shared" si="3"/>
        <v>98.440807057828522</v>
      </c>
      <c r="H16" s="29">
        <f t="shared" si="0"/>
        <v>1.4062972436832646E-2</v>
      </c>
      <c r="J16" s="35" t="s">
        <v>14</v>
      </c>
      <c r="K16" s="40">
        <f>'Liite 1.6b'!E9</f>
        <v>53.019187993285371</v>
      </c>
      <c r="L16" s="40">
        <f>'Liite 1.7b'!E9</f>
        <v>22.03642350421433</v>
      </c>
      <c r="M16" s="40">
        <f t="shared" si="4"/>
        <v>75.055611497499697</v>
      </c>
      <c r="N16" s="40">
        <v>33</v>
      </c>
      <c r="O16" s="40">
        <f t="shared" si="5"/>
        <v>108.0556114974997</v>
      </c>
      <c r="P16" s="41">
        <f t="shared" si="1"/>
        <v>2.2511585728645773E-2</v>
      </c>
      <c r="R16" s="33">
        <f>'Liite 1.8b'!E9</f>
        <v>10.708534374893265</v>
      </c>
      <c r="S16" s="34">
        <f t="shared" si="2"/>
        <v>4.867515624951484E-3</v>
      </c>
      <c r="T16" s="30"/>
      <c r="U16" s="30"/>
      <c r="V16" s="30"/>
      <c r="W16" s="30"/>
      <c r="X16" s="30"/>
      <c r="Y16" s="30"/>
    </row>
    <row r="17" spans="1:25" x14ac:dyDescent="0.25">
      <c r="A17" s="21" t="s">
        <v>6</v>
      </c>
      <c r="B17" s="27">
        <f>'Liite 1.1b'!E10</f>
        <v>56.565462541217123</v>
      </c>
      <c r="C17" s="27">
        <f>'Liite 1.2b'!E10</f>
        <v>34.519474983571037</v>
      </c>
      <c r="D17" s="27">
        <f>'Liite 1.3b'!E10</f>
        <v>54.461944325209096</v>
      </c>
      <c r="E17" s="28">
        <f>'Liite 1.4b'!E10</f>
        <v>26.209464537723726</v>
      </c>
      <c r="F17" s="27">
        <f>'Liite 1.5b'!E10</f>
        <v>36.12174233866358</v>
      </c>
      <c r="G17" s="27">
        <f t="shared" si="3"/>
        <v>207.87808872638456</v>
      </c>
      <c r="H17" s="29">
        <f t="shared" si="0"/>
        <v>2.9696869818054937E-2</v>
      </c>
      <c r="J17" s="35" t="s">
        <v>6</v>
      </c>
      <c r="K17" s="40">
        <f>'Liite 1.6b'!E10</f>
        <v>80.77625392136612</v>
      </c>
      <c r="L17" s="40">
        <f>'Liite 1.7b'!E10</f>
        <v>33.211201385469167</v>
      </c>
      <c r="M17" s="40">
        <f t="shared" si="4"/>
        <v>113.98745530683529</v>
      </c>
      <c r="N17" s="40">
        <v>-19</v>
      </c>
      <c r="O17" s="40">
        <f t="shared" si="5"/>
        <v>94.987455306835287</v>
      </c>
      <c r="P17" s="41">
        <f t="shared" si="1"/>
        <v>1.9789053188924023E-2</v>
      </c>
      <c r="R17" s="33">
        <f>'Liite 1.8b'!E10</f>
        <v>48.078053726991094</v>
      </c>
      <c r="S17" s="34">
        <f t="shared" si="2"/>
        <v>2.1853660784995951E-2</v>
      </c>
      <c r="T17" s="30"/>
      <c r="U17" s="30"/>
      <c r="V17" s="30"/>
      <c r="W17" s="30"/>
      <c r="X17" s="30"/>
      <c r="Y17" s="30"/>
    </row>
    <row r="18" spans="1:25" x14ac:dyDescent="0.25">
      <c r="A18" s="21" t="s">
        <v>11</v>
      </c>
      <c r="B18" s="27">
        <f>'Liite 1.1b'!E11</f>
        <v>20.17513316045024</v>
      </c>
      <c r="C18" s="27">
        <f>'Liite 1.2b'!E11</f>
        <v>15.590643482585296</v>
      </c>
      <c r="D18" s="27">
        <f>'Liite 1.3b'!E11</f>
        <v>14.376970879434182</v>
      </c>
      <c r="E18" s="28">
        <f>'Liite 1.4b'!E11</f>
        <v>8.0794692964169563</v>
      </c>
      <c r="F18" s="27">
        <f>'Liite 1.5b'!E11</f>
        <v>6.9437259971216356</v>
      </c>
      <c r="G18" s="27">
        <f t="shared" si="3"/>
        <v>65.165942816008311</v>
      </c>
      <c r="H18" s="29">
        <f t="shared" si="0"/>
        <v>9.3094204022869022E-3</v>
      </c>
      <c r="J18" s="35" t="s">
        <v>11</v>
      </c>
      <c r="K18" s="40">
        <f>'Liite 1.6b'!E11</f>
        <v>26.845363313966033</v>
      </c>
      <c r="L18" s="40">
        <f>'Liite 1.7b'!E11</f>
        <v>8.8028994850011806</v>
      </c>
      <c r="M18" s="40">
        <f t="shared" si="4"/>
        <v>35.64826279896721</v>
      </c>
      <c r="N18" s="40">
        <v>27</v>
      </c>
      <c r="O18" s="40">
        <f t="shared" si="5"/>
        <v>62.64826279896721</v>
      </c>
      <c r="P18" s="41">
        <f t="shared" si="1"/>
        <v>1.3051721416451504E-2</v>
      </c>
      <c r="R18" s="33">
        <f>'Liite 1.8b'!E11</f>
        <v>12.02451517669896</v>
      </c>
      <c r="S18" s="34">
        <f t="shared" si="2"/>
        <v>5.465688716681346E-3</v>
      </c>
      <c r="T18" s="30"/>
      <c r="U18" s="30"/>
      <c r="V18" s="30"/>
      <c r="W18" s="30"/>
      <c r="X18" s="30"/>
      <c r="Y18" s="30"/>
    </row>
    <row r="19" spans="1:25" x14ac:dyDescent="0.25">
      <c r="A19" s="21" t="s">
        <v>18</v>
      </c>
      <c r="B19" s="27">
        <f>'Liite 1.1b'!E12</f>
        <v>80.411305415316178</v>
      </c>
      <c r="C19" s="27">
        <f>'Liite 1.2b'!E12</f>
        <v>52.292062589915282</v>
      </c>
      <c r="D19" s="27">
        <f>'Liite 1.3b'!E12</f>
        <v>48.464653446054506</v>
      </c>
      <c r="E19" s="28">
        <f>'Liite 1.4b'!E12</f>
        <v>75.775473822732039</v>
      </c>
      <c r="F19" s="27">
        <f>'Liite 1.5b'!E12</f>
        <v>108.32574709634656</v>
      </c>
      <c r="G19" s="27">
        <f t="shared" si="3"/>
        <v>365.26924237036457</v>
      </c>
      <c r="H19" s="29">
        <f t="shared" si="0"/>
        <v>5.2181320338623507E-2</v>
      </c>
      <c r="J19" s="35" t="s">
        <v>18</v>
      </c>
      <c r="K19" s="40">
        <f>'Liite 1.6b'!E12</f>
        <v>231.29353114618004</v>
      </c>
      <c r="L19" s="40">
        <f>'Liite 1.7b'!E12</f>
        <v>115.55684276223801</v>
      </c>
      <c r="M19" s="40">
        <f t="shared" si="4"/>
        <v>346.85037390841808</v>
      </c>
      <c r="N19" s="40">
        <v>-58</v>
      </c>
      <c r="O19" s="40">
        <f t="shared" si="5"/>
        <v>288.85037390841808</v>
      </c>
      <c r="P19" s="41">
        <f t="shared" si="1"/>
        <v>6.0177161230920442E-2</v>
      </c>
      <c r="R19" s="33">
        <f>'Liite 1.8b'!E12</f>
        <v>37.991212209751893</v>
      </c>
      <c r="S19" s="34">
        <f t="shared" si="2"/>
        <v>1.7268732822614496E-2</v>
      </c>
      <c r="T19" s="30"/>
      <c r="U19" s="30"/>
      <c r="V19" s="30"/>
      <c r="W19" s="30"/>
      <c r="X19" s="30"/>
      <c r="Y19" s="30"/>
    </row>
    <row r="20" spans="1:25" x14ac:dyDescent="0.25">
      <c r="A20" s="21" t="s">
        <v>4</v>
      </c>
      <c r="B20" s="27">
        <f>'Liite 1.1b'!E13</f>
        <v>59.696340628459801</v>
      </c>
      <c r="C20" s="27">
        <f>'Liite 1.2b'!E13</f>
        <v>34.277036747597826</v>
      </c>
      <c r="D20" s="27">
        <f>'Liite 1.3b'!E13</f>
        <v>58.747829109794594</v>
      </c>
      <c r="E20" s="28">
        <f>'Liite 1.4b'!E13</f>
        <v>52.537618046678894</v>
      </c>
      <c r="F20" s="27">
        <f>'Liite 1.5b'!E13</f>
        <v>91.114338986256115</v>
      </c>
      <c r="G20" s="27">
        <f t="shared" si="3"/>
        <v>296.37316351878724</v>
      </c>
      <c r="H20" s="29">
        <f t="shared" si="0"/>
        <v>4.2339023359826748E-2</v>
      </c>
      <c r="J20" s="35" t="s">
        <v>4</v>
      </c>
      <c r="K20" s="40">
        <f>'Liite 1.6b'!E13</f>
        <v>160.53276159544745</v>
      </c>
      <c r="L20" s="40">
        <f>'Liite 1.7b'!E13</f>
        <v>76.450295530517934</v>
      </c>
      <c r="M20" s="40">
        <f t="shared" si="4"/>
        <v>236.98305712596539</v>
      </c>
      <c r="N20" s="40">
        <v>-47</v>
      </c>
      <c r="O20" s="40">
        <f t="shared" si="5"/>
        <v>189.98305712596539</v>
      </c>
      <c r="P20" s="41">
        <f t="shared" si="1"/>
        <v>3.9579803567909466E-2</v>
      </c>
      <c r="R20" s="33">
        <f>'Liite 1.8b'!E13</f>
        <v>52.097653351464828</v>
      </c>
      <c r="S20" s="34">
        <f t="shared" si="2"/>
        <v>2.3680751523393103E-2</v>
      </c>
      <c r="T20" s="30"/>
      <c r="U20" s="30"/>
      <c r="V20" s="30"/>
      <c r="W20" s="30"/>
      <c r="X20" s="30"/>
      <c r="Y20" s="30"/>
    </row>
    <row r="21" spans="1:25" x14ac:dyDescent="0.25">
      <c r="A21" s="21" t="s">
        <v>12</v>
      </c>
      <c r="B21" s="27">
        <f>'Liite 1.1b'!E14</f>
        <v>38.488355486343579</v>
      </c>
      <c r="C21" s="27">
        <f>'Liite 1.2b'!E14</f>
        <v>32.87835461698311</v>
      </c>
      <c r="D21" s="27">
        <f>'Liite 1.3b'!E14</f>
        <v>35.75006676338166</v>
      </c>
      <c r="E21" s="28">
        <f>'Liite 1.4b'!E14</f>
        <v>47.15359330584878</v>
      </c>
      <c r="F21" s="27">
        <f>'Liite 1.5b'!E14</f>
        <v>39.626462535612852</v>
      </c>
      <c r="G21" s="27">
        <f t="shared" si="3"/>
        <v>193.89683270816997</v>
      </c>
      <c r="H21" s="29">
        <f t="shared" si="0"/>
        <v>2.7699547529738567E-2</v>
      </c>
      <c r="J21" s="35" t="s">
        <v>12</v>
      </c>
      <c r="K21" s="40">
        <f>'Liite 1.6b'!E14</f>
        <v>155.61600792023222</v>
      </c>
      <c r="L21" s="40">
        <f>'Liite 1.7b'!E14</f>
        <v>53.578573011587892</v>
      </c>
      <c r="M21" s="40">
        <f t="shared" si="4"/>
        <v>209.1945809318201</v>
      </c>
      <c r="N21" s="40">
        <v>8</v>
      </c>
      <c r="O21" s="40">
        <f t="shared" si="5"/>
        <v>217.1945809318201</v>
      </c>
      <c r="P21" s="41">
        <f t="shared" si="1"/>
        <v>4.5248871027462528E-2</v>
      </c>
      <c r="R21" s="33">
        <f>'Liite 1.8b'!E14</f>
        <v>38.152914969795034</v>
      </c>
      <c r="S21" s="34">
        <f t="shared" si="2"/>
        <v>1.7342234077179563E-2</v>
      </c>
      <c r="T21" s="30"/>
      <c r="U21" s="30"/>
      <c r="V21" s="30"/>
      <c r="W21" s="30"/>
      <c r="X21" s="30"/>
      <c r="Y21" s="30"/>
    </row>
    <row r="22" spans="1:25" x14ac:dyDescent="0.25">
      <c r="A22" s="21" t="s">
        <v>17</v>
      </c>
      <c r="B22" s="27">
        <f>'Liite 1.1b'!E15</f>
        <v>144.21857254081235</v>
      </c>
      <c r="C22" s="27">
        <f>'Liite 1.2b'!E15</f>
        <v>93.767650036410132</v>
      </c>
      <c r="D22" s="27">
        <f>'Liite 1.3b'!E15</f>
        <v>109.64937860247078</v>
      </c>
      <c r="E22" s="28">
        <f>'Liite 1.4b'!E15</f>
        <v>120.65368320414687</v>
      </c>
      <c r="F22" s="27">
        <f>'Liite 1.5b'!E15</f>
        <v>154.74896345699224</v>
      </c>
      <c r="G22" s="27">
        <f t="shared" si="3"/>
        <v>623.03824784083235</v>
      </c>
      <c r="H22" s="29">
        <f t="shared" si="0"/>
        <v>8.9005463977261765E-2</v>
      </c>
      <c r="J22" s="35" t="s">
        <v>17</v>
      </c>
      <c r="K22" s="40">
        <f>'Liite 1.6b'!E15</f>
        <v>345.69192653471185</v>
      </c>
      <c r="L22" s="40">
        <f>'Liite 1.7b'!E15</f>
        <v>149.83277860113239</v>
      </c>
      <c r="M22" s="40">
        <f t="shared" si="4"/>
        <v>495.52470513584421</v>
      </c>
      <c r="N22" s="40">
        <v>-3</v>
      </c>
      <c r="O22" s="40">
        <f t="shared" si="5"/>
        <v>492.52470513584421</v>
      </c>
      <c r="P22" s="41">
        <f t="shared" si="1"/>
        <v>0.10260931356996757</v>
      </c>
      <c r="R22" s="33">
        <f>'Liite 1.8b'!E15</f>
        <v>126.19464416363495</v>
      </c>
      <c r="S22" s="34">
        <f t="shared" si="2"/>
        <v>5.7361201892561338E-2</v>
      </c>
      <c r="T22" s="30"/>
      <c r="U22" s="30"/>
      <c r="V22" s="30"/>
      <c r="W22" s="30"/>
      <c r="X22" s="30"/>
      <c r="Y22" s="30"/>
    </row>
    <row r="23" spans="1:25" x14ac:dyDescent="0.25">
      <c r="A23" s="21" t="s">
        <v>10</v>
      </c>
      <c r="B23" s="27">
        <f>'Liite 1.1b'!E16</f>
        <v>56.548271644379483</v>
      </c>
      <c r="C23" s="27">
        <f>'Liite 1.2b'!E16</f>
        <v>35.489227927463908</v>
      </c>
      <c r="D23" s="27">
        <f>'Liite 1.3b'!E16</f>
        <v>48.89436473544518</v>
      </c>
      <c r="E23" s="28">
        <f>'Liite 1.4b'!E16</f>
        <v>14.55887558681321</v>
      </c>
      <c r="F23" s="27">
        <f>'Liite 1.5b'!E16</f>
        <v>29.348299515324431</v>
      </c>
      <c r="G23" s="27">
        <f t="shared" si="3"/>
        <v>184.83903940942622</v>
      </c>
      <c r="H23" s="29">
        <f t="shared" si="0"/>
        <v>2.6405577058489459E-2</v>
      </c>
      <c r="J23" s="35" t="s">
        <v>10</v>
      </c>
      <c r="K23" s="40">
        <f>'Liite 1.6b'!E16</f>
        <v>50.530079790686337</v>
      </c>
      <c r="L23" s="40">
        <f>'Liite 1.7b'!E16</f>
        <v>17.959047822591401</v>
      </c>
      <c r="M23" s="40">
        <f t="shared" si="4"/>
        <v>68.489127613277731</v>
      </c>
      <c r="N23" s="40">
        <v>43</v>
      </c>
      <c r="O23" s="40">
        <f t="shared" si="5"/>
        <v>111.48912761327773</v>
      </c>
      <c r="P23" s="41">
        <f t="shared" si="1"/>
        <v>2.3226901586099531E-2</v>
      </c>
      <c r="R23" s="33">
        <f>'Liite 1.8b'!E16</f>
        <v>80.924929625393062</v>
      </c>
      <c r="S23" s="34">
        <f t="shared" si="2"/>
        <v>3.678405892063321E-2</v>
      </c>
      <c r="T23" s="30"/>
      <c r="U23" s="30"/>
      <c r="V23" s="30"/>
      <c r="W23" s="30"/>
      <c r="X23" s="30"/>
      <c r="Y23" s="30"/>
    </row>
    <row r="24" spans="1:25" x14ac:dyDescent="0.25">
      <c r="A24" s="21" t="s">
        <v>15</v>
      </c>
      <c r="B24" s="27">
        <f>'Liite 1.1b'!E17</f>
        <v>46.889482103001363</v>
      </c>
      <c r="C24" s="27">
        <f>'Liite 1.2b'!E17</f>
        <v>30.323428591726906</v>
      </c>
      <c r="D24" s="27">
        <f>'Liite 1.3b'!E17</f>
        <v>31.089495598635875</v>
      </c>
      <c r="E24" s="28">
        <f>'Liite 1.4b'!E17</f>
        <v>45.875439759653744</v>
      </c>
      <c r="F24" s="27">
        <f>'Liite 1.5b'!E17</f>
        <v>56.538061742125144</v>
      </c>
      <c r="G24" s="27">
        <f t="shared" si="3"/>
        <v>210.71590779514304</v>
      </c>
      <c r="H24" s="29">
        <f t="shared" si="0"/>
        <v>3.0102272542163293E-2</v>
      </c>
      <c r="J24" s="35" t="s">
        <v>15</v>
      </c>
      <c r="K24" s="40">
        <f>'Liite 1.6b'!E17</f>
        <v>180.10408409049316</v>
      </c>
      <c r="L24" s="40">
        <f>'Liite 1.7b'!E17</f>
        <v>83.854120492963361</v>
      </c>
      <c r="M24" s="40">
        <f t="shared" si="4"/>
        <v>263.95820458345651</v>
      </c>
      <c r="N24" s="40">
        <v>-138</v>
      </c>
      <c r="O24" s="40">
        <f t="shared" si="5"/>
        <v>125.95820458345651</v>
      </c>
      <c r="P24" s="41">
        <f t="shared" si="1"/>
        <v>2.6241292621553444E-2</v>
      </c>
      <c r="R24" s="33">
        <f>'Liite 1.8b'!E17</f>
        <v>24.192323668886335</v>
      </c>
      <c r="S24" s="34">
        <f t="shared" si="2"/>
        <v>1.0996510758584698E-2</v>
      </c>
      <c r="T24" s="30"/>
      <c r="U24" s="30"/>
      <c r="V24" s="30"/>
      <c r="W24" s="30"/>
      <c r="X24" s="30"/>
      <c r="Y24" s="30"/>
    </row>
    <row r="25" spans="1:25" x14ac:dyDescent="0.25">
      <c r="A25" s="21" t="s">
        <v>19</v>
      </c>
      <c r="B25" s="27">
        <f>'Liite 1.1b'!E18</f>
        <v>185.06563525854975</v>
      </c>
      <c r="C25" s="27">
        <f>'Liite 1.2b'!E18</f>
        <v>92.965738948191031</v>
      </c>
      <c r="D25" s="27">
        <f>'Liite 1.3b'!E18</f>
        <v>55.555456122560322</v>
      </c>
      <c r="E25" s="28">
        <f>'Liite 1.4b'!E18</f>
        <v>87.143064244345382</v>
      </c>
      <c r="F25" s="27">
        <f>'Liite 1.5b'!E18</f>
        <v>113.82319467115987</v>
      </c>
      <c r="G25" s="27">
        <f t="shared" si="3"/>
        <v>534.55308924480642</v>
      </c>
      <c r="H25" s="29">
        <f t="shared" si="0"/>
        <v>7.6364727034972352E-2</v>
      </c>
      <c r="J25" s="35" t="s">
        <v>19</v>
      </c>
      <c r="K25" s="40">
        <f>'Liite 1.6b'!E18</f>
        <v>306.58199837468567</v>
      </c>
      <c r="L25" s="40">
        <f>'Liite 1.7b'!E18</f>
        <v>109.54405190661045</v>
      </c>
      <c r="M25" s="40">
        <f t="shared" si="4"/>
        <v>416.1260502812961</v>
      </c>
      <c r="N25" s="40">
        <v>-69</v>
      </c>
      <c r="O25" s="40">
        <f t="shared" si="5"/>
        <v>347.1260502812961</v>
      </c>
      <c r="P25" s="41">
        <f t="shared" si="1"/>
        <v>7.2317927141936703E-2</v>
      </c>
      <c r="R25" s="33">
        <f>'Liite 1.8b'!E18</f>
        <v>61.692654902635113</v>
      </c>
      <c r="S25" s="34">
        <f t="shared" si="2"/>
        <v>2.8042115864834141E-2</v>
      </c>
      <c r="T25" s="30"/>
      <c r="U25" s="30"/>
      <c r="V25" s="30"/>
      <c r="W25" s="30"/>
      <c r="X25" s="30"/>
      <c r="Y25" s="30"/>
    </row>
    <row r="26" spans="1:25" x14ac:dyDescent="0.25">
      <c r="A26" s="21" t="s">
        <v>16</v>
      </c>
      <c r="B26" s="27">
        <f>'Liite 1.1b'!E19</f>
        <v>70.076043314016133</v>
      </c>
      <c r="C26" s="27">
        <f>'Liite 1.2b'!E19</f>
        <v>49.177663712413199</v>
      </c>
      <c r="D26" s="27">
        <f>'Liite 1.3b'!E19</f>
        <v>43.263927897430264</v>
      </c>
      <c r="E26" s="28">
        <f>'Liite 1.4b'!E19</f>
        <v>49.140952685278812</v>
      </c>
      <c r="F26" s="27">
        <f>'Liite 1.5b'!E19</f>
        <v>39.003409218543354</v>
      </c>
      <c r="G26" s="27">
        <f t="shared" si="3"/>
        <v>250.66199682768178</v>
      </c>
      <c r="H26" s="29">
        <f t="shared" si="0"/>
        <v>3.5808856689668822E-2</v>
      </c>
      <c r="J26" s="35" t="s">
        <v>16</v>
      </c>
      <c r="K26" s="40">
        <f>'Liite 1.6b'!E19</f>
        <v>152.36379812393378</v>
      </c>
      <c r="L26" s="40">
        <f>'Liite 1.7b'!E19</f>
        <v>72.74527069958161</v>
      </c>
      <c r="M26" s="40">
        <f t="shared" si="4"/>
        <v>225.10906882351537</v>
      </c>
      <c r="N26" s="40">
        <v>19</v>
      </c>
      <c r="O26" s="40">
        <f t="shared" si="5"/>
        <v>244.10906882351537</v>
      </c>
      <c r="P26" s="41">
        <f t="shared" si="1"/>
        <v>5.0856056004899043E-2</v>
      </c>
      <c r="R26" s="33">
        <f>'Liite 1.8b'!E19</f>
        <v>32.056719382155812</v>
      </c>
      <c r="S26" s="34">
        <f t="shared" si="2"/>
        <v>1.4571236082798096E-2</v>
      </c>
      <c r="T26" s="30"/>
      <c r="U26" s="30"/>
      <c r="V26" s="30"/>
      <c r="W26" s="30"/>
      <c r="X26" s="30"/>
      <c r="Y26" s="30"/>
    </row>
    <row r="27" spans="1:25" x14ac:dyDescent="0.25">
      <c r="A27" s="21" t="s">
        <v>3</v>
      </c>
      <c r="B27" s="27">
        <f>'Liite 1.1b'!E20</f>
        <v>58.355177411877293</v>
      </c>
      <c r="C27" s="27">
        <f>'Liite 1.2b'!E20</f>
        <v>38.100101237944692</v>
      </c>
      <c r="D27" s="27">
        <f>'Liite 1.3b'!E20</f>
        <v>78.593378173798087</v>
      </c>
      <c r="E27" s="28">
        <f>'Liite 1.4b'!E20</f>
        <v>53.390114751989344</v>
      </c>
      <c r="F27" s="27">
        <f>'Liite 1.5b'!E20</f>
        <v>71.111376636655493</v>
      </c>
      <c r="G27" s="27">
        <f t="shared" si="3"/>
        <v>299.55014821226496</v>
      </c>
      <c r="H27" s="29">
        <f t="shared" si="0"/>
        <v>4.2792878316037848E-2</v>
      </c>
      <c r="J27" s="35" t="s">
        <v>3</v>
      </c>
      <c r="K27" s="40">
        <f>'Liite 1.6b'!E20</f>
        <v>171.62568443504941</v>
      </c>
      <c r="L27" s="40">
        <f>'Liite 1.7b'!E20</f>
        <v>80.607638757920583</v>
      </c>
      <c r="M27" s="40">
        <f t="shared" si="4"/>
        <v>252.23332319296998</v>
      </c>
      <c r="N27" s="40">
        <v>-117</v>
      </c>
      <c r="O27" s="40">
        <f t="shared" si="5"/>
        <v>135.23332319296998</v>
      </c>
      <c r="P27" s="41">
        <f t="shared" si="1"/>
        <v>2.8173608998535417E-2</v>
      </c>
      <c r="R27" s="33">
        <f>'Liite 1.8b'!E20</f>
        <v>41.483029009335979</v>
      </c>
      <c r="S27" s="34">
        <f t="shared" si="2"/>
        <v>1.8855922276970898E-2</v>
      </c>
      <c r="T27" s="30"/>
      <c r="U27" s="30"/>
      <c r="V27" s="30"/>
      <c r="W27" s="30"/>
      <c r="X27" s="30"/>
      <c r="Y27" s="30"/>
    </row>
    <row r="28" spans="1:25" x14ac:dyDescent="0.25">
      <c r="A28" s="21" t="s">
        <v>5</v>
      </c>
      <c r="B28" s="27">
        <f>'Liite 1.1b'!E21</f>
        <v>60.50579601229046</v>
      </c>
      <c r="C28" s="27">
        <f>'Liite 1.2b'!E21</f>
        <v>41.531534731719447</v>
      </c>
      <c r="D28" s="27">
        <f>'Liite 1.3b'!E21</f>
        <v>68.008054198573788</v>
      </c>
      <c r="E28" s="28">
        <f>'Liite 1.4b'!E21</f>
        <v>45.949224014830236</v>
      </c>
      <c r="F28" s="27">
        <f>'Liite 1.5b'!E21</f>
        <v>47.265640018390265</v>
      </c>
      <c r="G28" s="27">
        <f t="shared" si="3"/>
        <v>263.26024897580419</v>
      </c>
      <c r="H28" s="29">
        <f t="shared" si="0"/>
        <v>3.7608606996543455E-2</v>
      </c>
      <c r="J28" s="35" t="s">
        <v>5</v>
      </c>
      <c r="K28" s="40">
        <f>'Liite 1.6b'!E21</f>
        <v>136.40553476814668</v>
      </c>
      <c r="L28" s="40">
        <f>'Liite 1.7b'!E21</f>
        <v>55.169043562342637</v>
      </c>
      <c r="M28" s="40">
        <f t="shared" si="4"/>
        <v>191.57457833048932</v>
      </c>
      <c r="N28" s="40">
        <v>50</v>
      </c>
      <c r="O28" s="40">
        <f t="shared" si="5"/>
        <v>241.57457833048932</v>
      </c>
      <c r="P28" s="41">
        <f t="shared" si="1"/>
        <v>5.0328037152185284E-2</v>
      </c>
      <c r="R28" s="33">
        <f>'Liite 1.8b'!E21</f>
        <v>46.732109899523294</v>
      </c>
      <c r="S28" s="34">
        <f t="shared" si="2"/>
        <v>2.1241868136146952E-2</v>
      </c>
      <c r="T28" s="30"/>
      <c r="U28" s="30"/>
      <c r="V28" s="30"/>
      <c r="W28" s="30"/>
      <c r="X28" s="30"/>
      <c r="Y28" s="30"/>
    </row>
    <row r="29" spans="1:25" x14ac:dyDescent="0.25">
      <c r="A29" s="21" t="s">
        <v>2</v>
      </c>
      <c r="B29" s="27">
        <f>'Liite 1.1b'!E22</f>
        <v>560.07715375459895</v>
      </c>
      <c r="C29" s="27">
        <f>'Liite 1.2b'!E22</f>
        <v>303.2902332024936</v>
      </c>
      <c r="D29" s="27">
        <f>'Liite 1.3b'!E22</f>
        <v>832.46366236105098</v>
      </c>
      <c r="E29" s="28">
        <f>'Liite 1.4b'!E22</f>
        <v>220.33759991866455</v>
      </c>
      <c r="F29" s="27">
        <f>'Liite 1.5b'!E22</f>
        <v>322.97952314512116</v>
      </c>
      <c r="G29" s="27">
        <f t="shared" si="3"/>
        <v>2239.1481723819293</v>
      </c>
      <c r="H29" s="29">
        <f t="shared" si="0"/>
        <v>0.31987831034027558</v>
      </c>
      <c r="J29" s="35" t="s">
        <v>2</v>
      </c>
      <c r="K29" s="40">
        <f>'Liite 1.6b'!E22</f>
        <v>773.3815317754345</v>
      </c>
      <c r="L29" s="40">
        <f>'Liite 1.7b'!E22</f>
        <v>332.9141412606815</v>
      </c>
      <c r="M29" s="40">
        <f t="shared" si="4"/>
        <v>1106.2956730361161</v>
      </c>
      <c r="N29" s="40">
        <v>48</v>
      </c>
      <c r="O29" s="40">
        <f t="shared" si="5"/>
        <v>1154.2956730361161</v>
      </c>
      <c r="P29" s="41">
        <f t="shared" si="1"/>
        <v>0.24047826521585758</v>
      </c>
      <c r="R29" s="33">
        <f>'Liite 1.8b'!E22</f>
        <v>1325.6364603887152</v>
      </c>
      <c r="S29" s="34">
        <f t="shared" si="2"/>
        <v>0.602562027449416</v>
      </c>
      <c r="T29" s="30"/>
      <c r="U29" s="30"/>
      <c r="V29" s="30"/>
      <c r="W29" s="30"/>
      <c r="X29" s="30"/>
      <c r="Y29" s="30"/>
    </row>
    <row r="30" spans="1:25" x14ac:dyDescent="0.25">
      <c r="A30" s="21" t="s">
        <v>7</v>
      </c>
      <c r="B30" s="27">
        <f>'Liite 1.1b'!E23</f>
        <v>144.4745063356751</v>
      </c>
      <c r="C30" s="27">
        <f>'Liite 1.2b'!E23</f>
        <v>88.676447080972594</v>
      </c>
      <c r="D30" s="27">
        <f>'Liite 1.3b'!E23</f>
        <v>148.40227400163457</v>
      </c>
      <c r="E30" s="28">
        <f>'Liite 1.4b'!E23</f>
        <v>88.234249202012222</v>
      </c>
      <c r="F30" s="27">
        <f>'Liite 1.5b'!E23</f>
        <v>130.74042077279293</v>
      </c>
      <c r="G30" s="27">
        <f t="shared" si="3"/>
        <v>600.52789739308741</v>
      </c>
      <c r="H30" s="29">
        <f t="shared" si="0"/>
        <v>8.5789699627583912E-2</v>
      </c>
      <c r="J30" s="35" t="s">
        <v>7</v>
      </c>
      <c r="K30" s="40">
        <f>'Liite 1.6b'!E23</f>
        <v>263.49951425926031</v>
      </c>
      <c r="L30" s="40">
        <f>'Liite 1.7b'!E23</f>
        <v>114.37465535631094</v>
      </c>
      <c r="M30" s="40">
        <f t="shared" si="4"/>
        <v>377.87416961557125</v>
      </c>
      <c r="N30" s="40">
        <v>50</v>
      </c>
      <c r="O30" s="40">
        <f t="shared" si="5"/>
        <v>427.87416961557125</v>
      </c>
      <c r="P30" s="41">
        <f t="shared" si="1"/>
        <v>8.9140452003244025E-2</v>
      </c>
      <c r="R30" s="33">
        <f>'Liite 1.8b'!E23</f>
        <v>172.55739451296452</v>
      </c>
      <c r="S30" s="34">
        <f t="shared" si="2"/>
        <v>7.8435179324074789E-2</v>
      </c>
      <c r="T30" s="30"/>
      <c r="U30" s="30"/>
      <c r="V30" s="30"/>
      <c r="W30" s="30"/>
      <c r="X30" s="30"/>
      <c r="Y30" s="30"/>
    </row>
    <row r="31" spans="1:25" x14ac:dyDescent="0.25">
      <c r="A31" s="24" t="s">
        <v>1</v>
      </c>
      <c r="B31" s="27">
        <f>'Liite 1.1b'!E24</f>
        <v>1750.0000000000002</v>
      </c>
      <c r="C31" s="27">
        <f>'Liite 1.2b'!E24</f>
        <v>1050</v>
      </c>
      <c r="D31" s="27">
        <f>'Liite 1.3b'!E24</f>
        <v>1749.9999999999998</v>
      </c>
      <c r="E31" s="28">
        <f>'Liite 1.4b'!E24</f>
        <v>1050.0000000000002</v>
      </c>
      <c r="F31" s="27">
        <f>'Liite 1.5b'!E24</f>
        <v>1400</v>
      </c>
      <c r="G31" s="27">
        <f t="shared" si="3"/>
        <v>7000</v>
      </c>
      <c r="H31" s="29">
        <f t="shared" si="0"/>
        <v>1</v>
      </c>
      <c r="J31" s="37" t="s">
        <v>1</v>
      </c>
      <c r="K31" s="40">
        <f>'Liite 1.6b'!E24</f>
        <v>3359.9999999999995</v>
      </c>
      <c r="L31" s="40">
        <f>'Liite 1.7b'!E24</f>
        <v>1440.0000000000005</v>
      </c>
      <c r="M31" s="40">
        <f>SUM(M13:M30)</f>
        <v>4800</v>
      </c>
      <c r="N31" s="40">
        <f>SUM(N13:N30)</f>
        <v>0</v>
      </c>
      <c r="O31" s="40">
        <f>SUM(O13:O30)</f>
        <v>4799.9999999999991</v>
      </c>
      <c r="P31" s="41">
        <f t="shared" si="1"/>
        <v>1</v>
      </c>
      <c r="R31" s="33">
        <f>'Liite 1.8b'!E24</f>
        <v>2200</v>
      </c>
      <c r="S31" s="34">
        <f t="shared" si="2"/>
        <v>1</v>
      </c>
      <c r="T31" s="30"/>
      <c r="U31" s="30"/>
      <c r="V31" s="30"/>
      <c r="W31" s="30"/>
      <c r="X31" s="30"/>
      <c r="Y31" s="30"/>
    </row>
  </sheetData>
  <mergeCells count="11">
    <mergeCell ref="A8:H8"/>
    <mergeCell ref="J1:P1"/>
    <mergeCell ref="J4:P4"/>
    <mergeCell ref="J5:P5"/>
    <mergeCell ref="R1:Y1"/>
    <mergeCell ref="R4:Y4"/>
    <mergeCell ref="A1:H1"/>
    <mergeCell ref="A4:H4"/>
    <mergeCell ref="A5:H5"/>
    <mergeCell ref="A6:H6"/>
    <mergeCell ref="A7:H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  <col min="6" max="7" width="20.28515625" customWidth="1"/>
    <col min="8" max="8" width="19.85546875" customWidth="1"/>
  </cols>
  <sheetData>
    <row r="1" spans="1:8" x14ac:dyDescent="0.25">
      <c r="A1" t="s">
        <v>79</v>
      </c>
    </row>
    <row r="2" spans="1:8" x14ac:dyDescent="0.25">
      <c r="A2" s="3"/>
    </row>
    <row r="4" spans="1:8" ht="93.75" customHeight="1" x14ac:dyDescent="0.25">
      <c r="A4" t="s">
        <v>45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36</v>
      </c>
      <c r="G4" s="1" t="s">
        <v>35</v>
      </c>
      <c r="H4" s="1" t="s">
        <v>37</v>
      </c>
    </row>
    <row r="6" spans="1:8" x14ac:dyDescent="0.25">
      <c r="A6" t="s">
        <v>9</v>
      </c>
      <c r="B6" s="11">
        <v>7556</v>
      </c>
      <c r="C6" s="11">
        <v>1195</v>
      </c>
      <c r="D6">
        <v>890</v>
      </c>
      <c r="E6">
        <v>218</v>
      </c>
      <c r="F6" s="9">
        <f>E6/E$24</f>
        <v>2.5123890745649417E-2</v>
      </c>
      <c r="G6" s="9">
        <f>E6/D6</f>
        <v>0.24494382022471911</v>
      </c>
      <c r="H6" s="5">
        <f>G6/G$24</f>
        <v>1.2643245154114002</v>
      </c>
    </row>
    <row r="7" spans="1:8" x14ac:dyDescent="0.25">
      <c r="A7" t="s">
        <v>13</v>
      </c>
      <c r="B7" s="11">
        <v>10560</v>
      </c>
      <c r="C7" s="11">
        <v>1448</v>
      </c>
      <c r="D7">
        <v>1051</v>
      </c>
      <c r="E7">
        <v>196</v>
      </c>
      <c r="F7" s="9">
        <f t="shared" ref="F7:F24" si="0">E7/E$24</f>
        <v>2.2588452230033421E-2</v>
      </c>
      <c r="G7" s="9">
        <f t="shared" ref="G7:G24" si="1">E7/D7</f>
        <v>0.18648905803996194</v>
      </c>
      <c r="H7" s="5">
        <f t="shared" ref="H7:H24" si="2">G7/G$24</f>
        <v>0.96259904707777055</v>
      </c>
    </row>
    <row r="8" spans="1:8" x14ac:dyDescent="0.25">
      <c r="A8" t="s">
        <v>8</v>
      </c>
      <c r="B8" s="11">
        <v>7618</v>
      </c>
      <c r="C8" s="11">
        <v>1186</v>
      </c>
      <c r="D8">
        <v>881</v>
      </c>
      <c r="E8">
        <v>245</v>
      </c>
      <c r="F8" s="9">
        <f t="shared" si="0"/>
        <v>2.8235565287541776E-2</v>
      </c>
      <c r="G8" s="9">
        <f t="shared" si="1"/>
        <v>0.27809307604994327</v>
      </c>
      <c r="H8" s="5">
        <f t="shared" si="2"/>
        <v>1.4354307583410002</v>
      </c>
    </row>
    <row r="9" spans="1:8" x14ac:dyDescent="0.25">
      <c r="A9" t="s">
        <v>14</v>
      </c>
      <c r="B9" s="11">
        <v>3919</v>
      </c>
      <c r="C9" s="11">
        <v>623</v>
      </c>
      <c r="D9">
        <v>433</v>
      </c>
      <c r="E9">
        <v>120</v>
      </c>
      <c r="F9" s="9">
        <f t="shared" si="0"/>
        <v>1.3829664630632708E-2</v>
      </c>
      <c r="G9" s="9">
        <f t="shared" si="1"/>
        <v>0.27713625866050806</v>
      </c>
      <c r="H9" s="5">
        <f t="shared" si="2"/>
        <v>1.4304919618401331</v>
      </c>
    </row>
    <row r="10" spans="1:8" x14ac:dyDescent="0.25">
      <c r="A10" t="s">
        <v>6</v>
      </c>
      <c r="B10" s="11">
        <v>8933</v>
      </c>
      <c r="C10" s="11">
        <v>1747</v>
      </c>
      <c r="D10">
        <v>1312</v>
      </c>
      <c r="E10">
        <v>244</v>
      </c>
      <c r="F10" s="9">
        <f t="shared" si="0"/>
        <v>2.8120318082286506E-2</v>
      </c>
      <c r="G10" s="9">
        <f t="shared" si="1"/>
        <v>0.18597560975609756</v>
      </c>
      <c r="H10" s="5">
        <f t="shared" si="2"/>
        <v>0.95994878526634753</v>
      </c>
    </row>
    <row r="11" spans="1:8" x14ac:dyDescent="0.25">
      <c r="A11" t="s">
        <v>11</v>
      </c>
      <c r="B11" s="11">
        <v>3907</v>
      </c>
      <c r="C11" s="11">
        <v>604</v>
      </c>
      <c r="D11">
        <v>455</v>
      </c>
      <c r="E11">
        <v>63</v>
      </c>
      <c r="F11" s="9">
        <f t="shared" si="0"/>
        <v>7.2605739310821716E-3</v>
      </c>
      <c r="G11" s="9">
        <f t="shared" si="1"/>
        <v>0.13846153846153847</v>
      </c>
      <c r="H11" s="5">
        <f t="shared" si="2"/>
        <v>0.71469579170397424</v>
      </c>
    </row>
    <row r="12" spans="1:8" x14ac:dyDescent="0.25">
      <c r="A12" t="s">
        <v>18</v>
      </c>
      <c r="B12" s="11">
        <v>18961</v>
      </c>
      <c r="C12" s="11">
        <v>2604</v>
      </c>
      <c r="D12">
        <v>1987</v>
      </c>
      <c r="E12">
        <v>520</v>
      </c>
      <c r="F12" s="9">
        <f t="shared" si="0"/>
        <v>5.9928546732741728E-2</v>
      </c>
      <c r="G12" s="9">
        <f t="shared" si="1"/>
        <v>0.26170105686965273</v>
      </c>
      <c r="H12" s="5">
        <f t="shared" si="2"/>
        <v>1.3508202068777233</v>
      </c>
    </row>
    <row r="13" spans="1:8" x14ac:dyDescent="0.25">
      <c r="A13" t="s">
        <v>4</v>
      </c>
      <c r="B13" s="11">
        <v>8857</v>
      </c>
      <c r="C13" s="11">
        <v>1997</v>
      </c>
      <c r="D13">
        <v>1433</v>
      </c>
      <c r="E13">
        <v>405</v>
      </c>
      <c r="F13" s="9">
        <f t="shared" si="0"/>
        <v>4.6675118128385387E-2</v>
      </c>
      <c r="G13" s="9">
        <f t="shared" si="1"/>
        <v>0.28262386601535239</v>
      </c>
      <c r="H13" s="5">
        <f t="shared" si="2"/>
        <v>1.4588172998842459</v>
      </c>
    </row>
    <row r="14" spans="1:8" x14ac:dyDescent="0.25">
      <c r="A14" t="s">
        <v>12</v>
      </c>
      <c r="B14" s="11">
        <v>10603</v>
      </c>
      <c r="C14" s="11">
        <v>1741</v>
      </c>
      <c r="D14">
        <v>1296</v>
      </c>
      <c r="E14" s="11">
        <v>254</v>
      </c>
      <c r="F14" s="9">
        <f t="shared" si="0"/>
        <v>2.927279013483923E-2</v>
      </c>
      <c r="G14" s="9">
        <f t="shared" si="1"/>
        <v>0.19598765432098766</v>
      </c>
      <c r="H14" s="5">
        <f t="shared" si="2"/>
        <v>1.0116278738882558</v>
      </c>
    </row>
    <row r="15" spans="1:8" x14ac:dyDescent="0.25">
      <c r="A15" t="s">
        <v>17</v>
      </c>
      <c r="B15" s="11">
        <v>33164</v>
      </c>
      <c r="C15" s="11">
        <v>4971</v>
      </c>
      <c r="D15">
        <v>3734</v>
      </c>
      <c r="E15">
        <v>852</v>
      </c>
      <c r="F15" s="9">
        <f t="shared" si="0"/>
        <v>9.8190618877492225E-2</v>
      </c>
      <c r="G15" s="9">
        <f t="shared" si="1"/>
        <v>0.22817354043920729</v>
      </c>
      <c r="H15" s="5">
        <f t="shared" si="2"/>
        <v>1.1777614992729302</v>
      </c>
    </row>
    <row r="16" spans="1:8" x14ac:dyDescent="0.25">
      <c r="A16" t="s">
        <v>10</v>
      </c>
      <c r="B16" s="11">
        <v>12320</v>
      </c>
      <c r="C16" s="11">
        <v>1720</v>
      </c>
      <c r="D16">
        <v>1289</v>
      </c>
      <c r="E16">
        <v>218</v>
      </c>
      <c r="F16" s="9">
        <f t="shared" si="0"/>
        <v>2.5123890745649417E-2</v>
      </c>
      <c r="G16" s="9">
        <f t="shared" si="1"/>
        <v>0.16912335143522111</v>
      </c>
      <c r="H16" s="5">
        <f t="shared" si="2"/>
        <v>0.87296262119173484</v>
      </c>
    </row>
    <row r="17" spans="1:8" x14ac:dyDescent="0.25">
      <c r="A17" t="s">
        <v>15</v>
      </c>
      <c r="B17" s="11">
        <v>10500</v>
      </c>
      <c r="C17" s="11">
        <v>1410</v>
      </c>
      <c r="D17">
        <v>1034</v>
      </c>
      <c r="E17">
        <v>271</v>
      </c>
      <c r="F17" s="9">
        <f t="shared" si="0"/>
        <v>3.1231992624178865E-2</v>
      </c>
      <c r="G17" s="9">
        <f t="shared" si="1"/>
        <v>0.26208897485493232</v>
      </c>
      <c r="H17" s="5">
        <f t="shared" si="2"/>
        <v>1.3528225199726527</v>
      </c>
    </row>
    <row r="18" spans="1:8" x14ac:dyDescent="0.25">
      <c r="A18" t="s">
        <v>19</v>
      </c>
      <c r="B18" s="11">
        <v>27211</v>
      </c>
      <c r="C18" s="11">
        <v>4187</v>
      </c>
      <c r="D18">
        <v>3130</v>
      </c>
      <c r="E18">
        <v>669</v>
      </c>
      <c r="F18" s="9">
        <f t="shared" si="0"/>
        <v>7.7100380315777345E-2</v>
      </c>
      <c r="G18" s="9">
        <f t="shared" si="1"/>
        <v>0.21373801916932908</v>
      </c>
      <c r="H18" s="5">
        <f t="shared" si="2"/>
        <v>1.1032497870872318</v>
      </c>
    </row>
    <row r="19" spans="1:8" x14ac:dyDescent="0.25">
      <c r="A19" t="s">
        <v>16</v>
      </c>
      <c r="B19" s="11">
        <v>15450</v>
      </c>
      <c r="C19" s="11">
        <v>2295</v>
      </c>
      <c r="D19">
        <v>1623</v>
      </c>
      <c r="E19">
        <v>282</v>
      </c>
      <c r="F19" s="9">
        <f t="shared" si="0"/>
        <v>3.2499711881986859E-2</v>
      </c>
      <c r="G19" s="9">
        <f t="shared" si="1"/>
        <v>0.17375231053604437</v>
      </c>
      <c r="H19" s="5">
        <f t="shared" si="2"/>
        <v>0.89685588155910512</v>
      </c>
    </row>
    <row r="20" spans="1:8" x14ac:dyDescent="0.25">
      <c r="A20" t="s">
        <v>3</v>
      </c>
      <c r="B20" s="11">
        <v>11114</v>
      </c>
      <c r="C20" s="11">
        <v>2391</v>
      </c>
      <c r="D20">
        <v>1818</v>
      </c>
      <c r="E20">
        <v>403</v>
      </c>
      <c r="F20" s="9">
        <f t="shared" si="0"/>
        <v>4.644462371787484E-2</v>
      </c>
      <c r="G20" s="9">
        <f t="shared" si="1"/>
        <v>0.22167216721672167</v>
      </c>
      <c r="H20" s="5">
        <f t="shared" si="2"/>
        <v>1.1442034142333215</v>
      </c>
    </row>
    <row r="21" spans="1:8" x14ac:dyDescent="0.25">
      <c r="A21" t="s">
        <v>5</v>
      </c>
      <c r="B21" s="11">
        <v>11974</v>
      </c>
      <c r="C21" s="11">
        <v>2056</v>
      </c>
      <c r="D21">
        <v>1536</v>
      </c>
      <c r="E21">
        <v>302</v>
      </c>
      <c r="F21" s="9">
        <f t="shared" si="0"/>
        <v>3.4804655987092314E-2</v>
      </c>
      <c r="G21" s="9">
        <f t="shared" si="1"/>
        <v>0.19661458333333334</v>
      </c>
      <c r="H21" s="5">
        <f t="shared" si="2"/>
        <v>1.0148638882486267</v>
      </c>
    </row>
    <row r="22" spans="1:8" x14ac:dyDescent="0.25">
      <c r="A22" t="s">
        <v>2</v>
      </c>
      <c r="B22" s="11">
        <v>104363</v>
      </c>
      <c r="C22" s="11">
        <v>22753</v>
      </c>
      <c r="D22">
        <v>17360</v>
      </c>
      <c r="E22" s="11">
        <v>2654</v>
      </c>
      <c r="F22" s="9">
        <f t="shared" si="0"/>
        <v>0.30586608274749338</v>
      </c>
      <c r="G22" s="9">
        <f t="shared" si="1"/>
        <v>0.15288018433179723</v>
      </c>
      <c r="H22" s="5">
        <f t="shared" si="2"/>
        <v>0.78912039827734637</v>
      </c>
    </row>
    <row r="23" spans="1:8" x14ac:dyDescent="0.25">
      <c r="A23" t="s">
        <v>7</v>
      </c>
      <c r="B23" s="11">
        <v>30718</v>
      </c>
      <c r="C23" s="11">
        <v>4851</v>
      </c>
      <c r="D23">
        <v>3526</v>
      </c>
      <c r="E23">
        <v>761</v>
      </c>
      <c r="F23" s="9">
        <f t="shared" si="0"/>
        <v>8.770312319926242E-2</v>
      </c>
      <c r="G23" s="9">
        <f t="shared" si="1"/>
        <v>0.21582529778786161</v>
      </c>
      <c r="H23" s="5">
        <f t="shared" si="2"/>
        <v>1.1140236760773015</v>
      </c>
    </row>
    <row r="24" spans="1:8" x14ac:dyDescent="0.25">
      <c r="A24" s="16" t="s">
        <v>1</v>
      </c>
      <c r="B24" s="11">
        <v>337728</v>
      </c>
      <c r="C24" s="11">
        <v>59779</v>
      </c>
      <c r="D24">
        <v>44788</v>
      </c>
      <c r="E24" s="11">
        <v>8677</v>
      </c>
      <c r="F24" s="9">
        <f t="shared" si="0"/>
        <v>1</v>
      </c>
      <c r="G24" s="9">
        <f t="shared" si="1"/>
        <v>0.19373492899883898</v>
      </c>
      <c r="H24" s="5">
        <f t="shared" si="2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</cols>
  <sheetData>
    <row r="1" spans="1:8" x14ac:dyDescent="0.25">
      <c r="A1" t="s">
        <v>80</v>
      </c>
    </row>
    <row r="3" spans="1:8" x14ac:dyDescent="0.25">
      <c r="A3" t="s">
        <v>30</v>
      </c>
      <c r="B3">
        <v>1400</v>
      </c>
    </row>
    <row r="4" spans="1:8" ht="93.75" customHeight="1" x14ac:dyDescent="0.25">
      <c r="A4" t="s">
        <v>45</v>
      </c>
      <c r="B4" s="1" t="s">
        <v>36</v>
      </c>
      <c r="C4" s="1" t="s">
        <v>37</v>
      </c>
      <c r="D4" s="1" t="s">
        <v>22</v>
      </c>
      <c r="E4" s="1" t="s">
        <v>60</v>
      </c>
      <c r="H4" s="15" t="s">
        <v>57</v>
      </c>
    </row>
    <row r="6" spans="1:8" x14ac:dyDescent="0.25">
      <c r="A6" t="s">
        <v>9</v>
      </c>
      <c r="B6" s="9">
        <v>2.5123890745649417E-2</v>
      </c>
      <c r="C6" s="5">
        <v>1.2643245154114002</v>
      </c>
      <c r="D6" s="2">
        <f>$B$3*B6*C6</f>
        <v>44.470651389139029</v>
      </c>
      <c r="E6" s="2">
        <f>($B$3/$D$24)*D6</f>
        <v>42.505570871071001</v>
      </c>
    </row>
    <row r="7" spans="1:8" x14ac:dyDescent="0.25">
      <c r="A7" t="s">
        <v>13</v>
      </c>
      <c r="B7" s="9">
        <v>2.2588452230033421E-2</v>
      </c>
      <c r="C7" s="5">
        <v>0.96259904707777055</v>
      </c>
      <c r="D7" s="2">
        <f t="shared" ref="D7:D23" si="0">$B$3*B7*C7</f>
        <v>30.441071628228677</v>
      </c>
      <c r="E7" s="2">
        <f t="shared" ref="E7:E23" si="1">($B$3/$D$24)*D7</f>
        <v>29.095933769052746</v>
      </c>
    </row>
    <row r="8" spans="1:8" x14ac:dyDescent="0.25">
      <c r="A8" t="s">
        <v>8</v>
      </c>
      <c r="B8" s="9">
        <v>2.8235565287541776E-2</v>
      </c>
      <c r="C8" s="5">
        <v>1.4354307583410002</v>
      </c>
      <c r="D8" s="2">
        <f t="shared" si="0"/>
        <v>56.742278450036082</v>
      </c>
      <c r="E8" s="2">
        <f t="shared" si="1"/>
        <v>54.234936136624647</v>
      </c>
    </row>
    <row r="9" spans="1:8" x14ac:dyDescent="0.25">
      <c r="A9" t="s">
        <v>14</v>
      </c>
      <c r="B9" s="9">
        <v>1.3829664630632708E-2</v>
      </c>
      <c r="C9" s="5">
        <v>1.4304919618401331</v>
      </c>
      <c r="D9" s="2">
        <f t="shared" si="0"/>
        <v>27.696513724690831</v>
      </c>
      <c r="E9" s="2">
        <f t="shared" si="1"/>
        <v>26.472653092145968</v>
      </c>
    </row>
    <row r="10" spans="1:8" x14ac:dyDescent="0.25">
      <c r="A10" t="s">
        <v>6</v>
      </c>
      <c r="B10" s="9">
        <v>2.8120318082286506E-2</v>
      </c>
      <c r="C10" s="5">
        <v>0.95994878526634753</v>
      </c>
      <c r="D10" s="2">
        <f t="shared" si="0"/>
        <v>37.791691258151936</v>
      </c>
      <c r="E10" s="2">
        <f t="shared" si="1"/>
        <v>36.12174233866358</v>
      </c>
    </row>
    <row r="11" spans="1:8" x14ac:dyDescent="0.25">
      <c r="A11" t="s">
        <v>11</v>
      </c>
      <c r="B11" s="9">
        <v>7.2605739310821716E-3</v>
      </c>
      <c r="C11" s="5">
        <v>0.71469579170397424</v>
      </c>
      <c r="D11" s="2">
        <f t="shared" si="0"/>
        <v>7.2647422874600132</v>
      </c>
      <c r="E11" s="2">
        <f t="shared" si="1"/>
        <v>6.9437259971216356</v>
      </c>
    </row>
    <row r="12" spans="1:8" x14ac:dyDescent="0.25">
      <c r="A12" t="s">
        <v>18</v>
      </c>
      <c r="B12" s="9">
        <v>5.9928546732741728E-2</v>
      </c>
      <c r="C12" s="5">
        <v>1.3508202068777233</v>
      </c>
      <c r="D12" s="2">
        <f t="shared" si="0"/>
        <v>113.33376865356489</v>
      </c>
      <c r="E12" s="2">
        <f t="shared" si="1"/>
        <v>108.32574709634656</v>
      </c>
    </row>
    <row r="13" spans="1:8" x14ac:dyDescent="0.25">
      <c r="A13" t="s">
        <v>4</v>
      </c>
      <c r="B13" s="9">
        <v>4.6675118128385387E-2</v>
      </c>
      <c r="C13" s="5">
        <v>1.4588172998842459</v>
      </c>
      <c r="D13" s="2">
        <f t="shared" si="0"/>
        <v>95.326657719761144</v>
      </c>
      <c r="E13" s="2">
        <f t="shared" si="1"/>
        <v>91.114338986256115</v>
      </c>
    </row>
    <row r="14" spans="1:8" x14ac:dyDescent="0.25">
      <c r="A14" t="s">
        <v>12</v>
      </c>
      <c r="B14" s="9">
        <v>2.927279013483923E-2</v>
      </c>
      <c r="C14" s="5">
        <v>1.0116278738882558</v>
      </c>
      <c r="D14" s="2">
        <f t="shared" si="0"/>
        <v>41.45843862563833</v>
      </c>
      <c r="E14" s="2">
        <f t="shared" si="1"/>
        <v>39.626462535612852</v>
      </c>
    </row>
    <row r="15" spans="1:8" x14ac:dyDescent="0.25">
      <c r="A15" t="s">
        <v>17</v>
      </c>
      <c r="B15" s="9">
        <v>9.8190618877492225E-2</v>
      </c>
      <c r="C15" s="5">
        <v>1.1777614992729302</v>
      </c>
      <c r="D15" s="2">
        <f t="shared" si="0"/>
        <v>161.90318270516897</v>
      </c>
      <c r="E15" s="2">
        <f t="shared" si="1"/>
        <v>154.74896345699224</v>
      </c>
    </row>
    <row r="16" spans="1:8" x14ac:dyDescent="0.25">
      <c r="A16" t="s">
        <v>10</v>
      </c>
      <c r="B16" s="9">
        <v>2.5123890745649417E-2</v>
      </c>
      <c r="C16" s="5">
        <v>0.87296262119173484</v>
      </c>
      <c r="D16" s="2">
        <f t="shared" si="0"/>
        <v>30.705104527799641</v>
      </c>
      <c r="E16" s="2">
        <f t="shared" si="1"/>
        <v>29.348299515324431</v>
      </c>
    </row>
    <row r="17" spans="1:5" x14ac:dyDescent="0.25">
      <c r="A17" t="s">
        <v>15</v>
      </c>
      <c r="B17" s="9">
        <v>3.1231992624178865E-2</v>
      </c>
      <c r="C17" s="5">
        <v>1.3528225199726527</v>
      </c>
      <c r="D17" s="2">
        <f t="shared" si="0"/>
        <v>59.151880151852531</v>
      </c>
      <c r="E17" s="2">
        <f t="shared" si="1"/>
        <v>56.538061742125144</v>
      </c>
    </row>
    <row r="18" spans="1:5" x14ac:dyDescent="0.25">
      <c r="A18" t="s">
        <v>19</v>
      </c>
      <c r="B18" s="9">
        <v>7.7100380315777345E-2</v>
      </c>
      <c r="C18" s="5">
        <v>1.1032497870872318</v>
      </c>
      <c r="D18" s="2">
        <f t="shared" si="0"/>
        <v>119.08536943481633</v>
      </c>
      <c r="E18" s="2">
        <f t="shared" si="1"/>
        <v>113.82319467115987</v>
      </c>
    </row>
    <row r="19" spans="1:5" x14ac:dyDescent="0.25">
      <c r="A19" t="s">
        <v>16</v>
      </c>
      <c r="B19" s="9">
        <v>3.2499711881986859E-2</v>
      </c>
      <c r="C19" s="5">
        <v>0.89685588155910512</v>
      </c>
      <c r="D19" s="2">
        <f t="shared" si="0"/>
        <v>40.806580850470745</v>
      </c>
      <c r="E19" s="2">
        <f t="shared" si="1"/>
        <v>39.003409218543354</v>
      </c>
    </row>
    <row r="20" spans="1:5" x14ac:dyDescent="0.25">
      <c r="A20" t="s">
        <v>3</v>
      </c>
      <c r="B20" s="9">
        <v>4.644462371787484E-2</v>
      </c>
      <c r="C20" s="5">
        <v>1.1442034142333215</v>
      </c>
      <c r="D20" s="2">
        <f t="shared" si="0"/>
        <v>74.398935843084018</v>
      </c>
      <c r="E20" s="2">
        <f t="shared" si="1"/>
        <v>71.111376636655493</v>
      </c>
    </row>
    <row r="21" spans="1:5" x14ac:dyDescent="0.25">
      <c r="A21" t="s">
        <v>5</v>
      </c>
      <c r="B21" s="9">
        <v>3.4804655987092314E-2</v>
      </c>
      <c r="C21" s="5">
        <v>1.0148638882486267</v>
      </c>
      <c r="D21" s="2">
        <f t="shared" si="0"/>
        <v>49.450783905902888</v>
      </c>
      <c r="E21" s="2">
        <f t="shared" si="1"/>
        <v>47.265640018390265</v>
      </c>
    </row>
    <row r="22" spans="1:5" x14ac:dyDescent="0.25">
      <c r="A22" t="s">
        <v>2</v>
      </c>
      <c r="B22" s="9">
        <v>0.30586608274749338</v>
      </c>
      <c r="C22" s="5">
        <v>0.78912039827734637</v>
      </c>
      <c r="D22" s="2">
        <f t="shared" si="0"/>
        <v>337.91123105212728</v>
      </c>
      <c r="E22" s="2">
        <f t="shared" si="1"/>
        <v>322.97952314512116</v>
      </c>
    </row>
    <row r="23" spans="1:5" x14ac:dyDescent="0.25">
      <c r="A23" t="s">
        <v>7</v>
      </c>
      <c r="B23" s="9">
        <v>8.770312319926242E-2</v>
      </c>
      <c r="C23" s="5">
        <v>1.1140236760773015</v>
      </c>
      <c r="D23" s="2">
        <f t="shared" si="0"/>
        <v>136.78469799386389</v>
      </c>
      <c r="E23" s="2">
        <f t="shared" si="1"/>
        <v>130.74042077279293</v>
      </c>
    </row>
    <row r="24" spans="1:5" x14ac:dyDescent="0.25">
      <c r="A24" s="16" t="s">
        <v>1</v>
      </c>
      <c r="B24" s="9">
        <v>1</v>
      </c>
      <c r="C24" s="5">
        <v>1</v>
      </c>
      <c r="D24" s="2">
        <f>SUM(D6:D23)</f>
        <v>1464.7235802017572</v>
      </c>
      <c r="E24" s="2">
        <f>SUM(E6:E23)</f>
        <v>1400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75" zoomScaleNormal="75" workbookViewId="0">
      <selection activeCell="B14" sqref="B14"/>
    </sheetView>
  </sheetViews>
  <sheetFormatPr defaultRowHeight="15" x14ac:dyDescent="0.25"/>
  <cols>
    <col min="1" max="1" width="29.85546875" customWidth="1"/>
    <col min="2" max="6" width="16.7109375" customWidth="1"/>
  </cols>
  <sheetData>
    <row r="1" spans="1:6" x14ac:dyDescent="0.25">
      <c r="A1" s="8" t="s">
        <v>88</v>
      </c>
    </row>
    <row r="2" spans="1:6" x14ac:dyDescent="0.25">
      <c r="A2" s="20" t="s">
        <v>109</v>
      </c>
      <c r="B2" s="20"/>
      <c r="C2" s="20"/>
      <c r="D2" s="20"/>
      <c r="E2" s="20"/>
      <c r="F2" s="20"/>
    </row>
    <row r="4" spans="1:6" ht="75" x14ac:dyDescent="0.25">
      <c r="A4" t="s">
        <v>45</v>
      </c>
      <c r="B4" s="18" t="s">
        <v>83</v>
      </c>
      <c r="C4" s="17" t="s">
        <v>89</v>
      </c>
      <c r="D4" s="17" t="s">
        <v>85</v>
      </c>
      <c r="E4" s="17" t="s">
        <v>86</v>
      </c>
      <c r="F4" s="17" t="s">
        <v>87</v>
      </c>
    </row>
    <row r="5" spans="1:6" ht="18" customHeight="1" x14ac:dyDescent="0.25"/>
    <row r="6" spans="1:6" x14ac:dyDescent="0.25">
      <c r="A6" t="s">
        <v>9</v>
      </c>
      <c r="B6">
        <v>59772</v>
      </c>
      <c r="C6" s="2">
        <v>8713.1666666666661</v>
      </c>
      <c r="D6" s="9">
        <f>C6/C$24</f>
        <v>2.7458352110205267E-2</v>
      </c>
      <c r="E6" s="9">
        <f>C6/B6</f>
        <v>0.14577338330098819</v>
      </c>
      <c r="F6" s="5">
        <f>E6/E$24</f>
        <v>1.2018550854283945</v>
      </c>
    </row>
    <row r="7" spans="1:6" x14ac:dyDescent="0.25">
      <c r="A7" t="s">
        <v>13</v>
      </c>
      <c r="B7">
        <v>87052</v>
      </c>
      <c r="C7" s="2">
        <v>8134.333333333333</v>
      </c>
      <c r="D7" s="9">
        <f t="shared" ref="D7:D24" si="0">C7/C$24</f>
        <v>2.5634238089685693E-2</v>
      </c>
      <c r="E7" s="9">
        <f t="shared" ref="E7:E24" si="1">C7/B7</f>
        <v>9.3442233760664115E-2</v>
      </c>
      <c r="F7" s="5">
        <f t="shared" ref="F7:F24" si="2">E7/E$24</f>
        <v>0.77040143609180867</v>
      </c>
    </row>
    <row r="8" spans="1:6" x14ac:dyDescent="0.25">
      <c r="A8" t="s">
        <v>8</v>
      </c>
      <c r="B8">
        <v>65449</v>
      </c>
      <c r="C8" s="2">
        <v>8749.6666666666661</v>
      </c>
      <c r="D8" s="9">
        <f t="shared" si="0"/>
        <v>2.7573376864162592E-2</v>
      </c>
      <c r="E8" s="9">
        <f t="shared" si="1"/>
        <v>0.13368678920482613</v>
      </c>
      <c r="F8" s="5">
        <f t="shared" si="2"/>
        <v>1.1022049692615243</v>
      </c>
    </row>
    <row r="9" spans="1:6" x14ac:dyDescent="0.25">
      <c r="A9" t="s">
        <v>14</v>
      </c>
      <c r="B9">
        <v>33192</v>
      </c>
      <c r="C9" s="2">
        <v>4552.333333333333</v>
      </c>
      <c r="D9" s="9">
        <f t="shared" si="0"/>
        <v>1.4346055386257325E-2</v>
      </c>
      <c r="E9" s="9">
        <f t="shared" si="1"/>
        <v>0.13715152245521009</v>
      </c>
      <c r="F9" s="5">
        <f t="shared" si="2"/>
        <v>1.1307705906550327</v>
      </c>
    </row>
    <row r="10" spans="1:6" x14ac:dyDescent="0.25">
      <c r="A10" t="s">
        <v>6</v>
      </c>
      <c r="B10">
        <v>81716</v>
      </c>
      <c r="C10" s="2">
        <v>8816.5</v>
      </c>
      <c r="D10" s="9">
        <f t="shared" si="0"/>
        <v>2.7783992966157512E-2</v>
      </c>
      <c r="E10" s="9">
        <f t="shared" si="1"/>
        <v>0.10789196730138528</v>
      </c>
      <c r="F10" s="5">
        <f t="shared" si="2"/>
        <v>0.88953488381554857</v>
      </c>
    </row>
    <row r="11" spans="1:6" x14ac:dyDescent="0.25">
      <c r="A11" t="s">
        <v>11</v>
      </c>
      <c r="B11">
        <v>31251</v>
      </c>
      <c r="C11" s="2">
        <v>3143.1666666666665</v>
      </c>
      <c r="D11" s="9">
        <f t="shared" si="0"/>
        <v>9.9052595200053786E-3</v>
      </c>
      <c r="E11" s="9">
        <f t="shared" si="1"/>
        <v>0.10057811483365865</v>
      </c>
      <c r="F11" s="5">
        <f t="shared" si="2"/>
        <v>0.8292345012398038</v>
      </c>
    </row>
    <row r="12" spans="1:6" x14ac:dyDescent="0.25">
      <c r="A12" t="s">
        <v>18</v>
      </c>
      <c r="B12">
        <v>127502</v>
      </c>
      <c r="C12" s="2">
        <v>18635.5</v>
      </c>
      <c r="D12" s="9">
        <f t="shared" si="0"/>
        <v>5.8727227462238789E-2</v>
      </c>
      <c r="E12" s="9">
        <f t="shared" si="1"/>
        <v>0.14615849163150382</v>
      </c>
      <c r="F12" s="5">
        <f t="shared" si="2"/>
        <v>1.2050301808744224</v>
      </c>
    </row>
    <row r="13" spans="1:6" x14ac:dyDescent="0.25">
      <c r="A13" t="s">
        <v>4</v>
      </c>
      <c r="B13">
        <v>79970</v>
      </c>
      <c r="C13" s="2">
        <v>12295.5</v>
      </c>
      <c r="D13" s="9">
        <f t="shared" si="0"/>
        <v>3.874758526800768E-2</v>
      </c>
      <c r="E13" s="9">
        <f t="shared" si="1"/>
        <v>0.15375140677754157</v>
      </c>
      <c r="F13" s="5">
        <f t="shared" si="2"/>
        <v>1.2676313462919084</v>
      </c>
    </row>
    <row r="14" spans="1:6" x14ac:dyDescent="0.25">
      <c r="A14" t="s">
        <v>12</v>
      </c>
      <c r="B14">
        <v>82528</v>
      </c>
      <c r="C14" s="2">
        <v>12297.833333333334</v>
      </c>
      <c r="D14" s="9">
        <f t="shared" si="0"/>
        <v>3.8754938448625958E-2</v>
      </c>
      <c r="E14" s="9">
        <f t="shared" si="1"/>
        <v>0.14901407199172806</v>
      </c>
      <c r="F14" s="5">
        <f t="shared" si="2"/>
        <v>1.2285735308335757</v>
      </c>
    </row>
    <row r="15" spans="1:6" x14ac:dyDescent="0.25">
      <c r="A15" t="s">
        <v>17</v>
      </c>
      <c r="B15">
        <v>244506</v>
      </c>
      <c r="C15" s="2">
        <v>31549.333333333332</v>
      </c>
      <c r="D15" s="9">
        <f t="shared" si="0"/>
        <v>9.9423405594089714E-2</v>
      </c>
      <c r="E15" s="9">
        <f t="shared" si="1"/>
        <v>0.12903296169964473</v>
      </c>
      <c r="F15" s="5">
        <f t="shared" si="2"/>
        <v>1.0638356447171382</v>
      </c>
    </row>
    <row r="16" spans="1:6" x14ac:dyDescent="0.25">
      <c r="A16" t="s">
        <v>10</v>
      </c>
      <c r="B16">
        <v>86222</v>
      </c>
      <c r="C16" s="2">
        <v>7162.833333333333</v>
      </c>
      <c r="D16" s="9">
        <f t="shared" si="0"/>
        <v>2.2572688816547597E-2</v>
      </c>
      <c r="E16" s="9">
        <f t="shared" si="1"/>
        <v>8.3074312047195994E-2</v>
      </c>
      <c r="F16" s="5">
        <f t="shared" si="2"/>
        <v>0.6849212259568308</v>
      </c>
    </row>
    <row r="17" spans="1:6" x14ac:dyDescent="0.25">
      <c r="A17" t="s">
        <v>15</v>
      </c>
      <c r="B17">
        <v>73061</v>
      </c>
      <c r="C17" s="2">
        <v>12448.166666666666</v>
      </c>
      <c r="D17" s="9">
        <f t="shared" si="0"/>
        <v>3.9228693371317763E-2</v>
      </c>
      <c r="E17" s="9">
        <f t="shared" si="1"/>
        <v>0.17038045833846602</v>
      </c>
      <c r="F17" s="5">
        <f t="shared" si="2"/>
        <v>1.4047325765150018</v>
      </c>
    </row>
    <row r="18" spans="1:6" x14ac:dyDescent="0.25">
      <c r="A18" t="s">
        <v>19</v>
      </c>
      <c r="B18">
        <v>186439</v>
      </c>
      <c r="C18" s="2">
        <v>25944.333333333332</v>
      </c>
      <c r="D18" s="9">
        <f t="shared" si="0"/>
        <v>8.1760015294615684E-2</v>
      </c>
      <c r="E18" s="9">
        <f t="shared" si="1"/>
        <v>0.13915722211196871</v>
      </c>
      <c r="F18" s="5">
        <f t="shared" si="2"/>
        <v>1.1473069450822335</v>
      </c>
    </row>
    <row r="19" spans="1:6" x14ac:dyDescent="0.25">
      <c r="A19" t="s">
        <v>16</v>
      </c>
      <c r="B19">
        <v>112550</v>
      </c>
      <c r="C19" s="2">
        <v>14210.666666666666</v>
      </c>
      <c r="D19" s="9">
        <f t="shared" si="0"/>
        <v>4.4782970874051573E-2</v>
      </c>
      <c r="E19" s="9">
        <f t="shared" si="1"/>
        <v>0.12626092107211609</v>
      </c>
      <c r="F19" s="5">
        <f t="shared" si="2"/>
        <v>1.0409810532288521</v>
      </c>
    </row>
    <row r="20" spans="1:6" x14ac:dyDescent="0.25">
      <c r="A20" t="s">
        <v>3</v>
      </c>
      <c r="B20">
        <v>93271</v>
      </c>
      <c r="C20" s="2">
        <v>13729.833333333334</v>
      </c>
      <c r="D20" s="9">
        <f t="shared" si="0"/>
        <v>4.3267690439499608E-2</v>
      </c>
      <c r="E20" s="9">
        <f t="shared" si="1"/>
        <v>0.1472036681640953</v>
      </c>
      <c r="F20" s="5">
        <f t="shared" si="2"/>
        <v>1.2136473282741767</v>
      </c>
    </row>
    <row r="21" spans="1:6" x14ac:dyDescent="0.25">
      <c r="A21" t="s">
        <v>5</v>
      </c>
      <c r="B21">
        <v>101175</v>
      </c>
      <c r="C21" s="2">
        <v>12748.333333333334</v>
      </c>
      <c r="D21" s="9">
        <f t="shared" si="0"/>
        <v>4.0174627535140325E-2</v>
      </c>
      <c r="E21" s="9">
        <f t="shared" si="1"/>
        <v>0.12600280042830081</v>
      </c>
      <c r="F21" s="5">
        <f t="shared" si="2"/>
        <v>1.0388529307870282</v>
      </c>
    </row>
    <row r="22" spans="1:6" x14ac:dyDescent="0.25">
      <c r="A22" t="s">
        <v>2</v>
      </c>
      <c r="B22">
        <v>843571</v>
      </c>
      <c r="C22" s="2">
        <v>87651.333333333328</v>
      </c>
      <c r="D22" s="9">
        <f t="shared" si="0"/>
        <v>0.27622117947118024</v>
      </c>
      <c r="E22" s="9">
        <f t="shared" si="1"/>
        <v>0.10390510500400479</v>
      </c>
      <c r="F22" s="5">
        <f t="shared" si="2"/>
        <v>0.85666447483892583</v>
      </c>
    </row>
    <row r="23" spans="1:6" x14ac:dyDescent="0.25">
      <c r="A23" t="s">
        <v>7</v>
      </c>
      <c r="B23">
        <v>227000</v>
      </c>
      <c r="C23" s="2">
        <v>26540.166666666668</v>
      </c>
      <c r="D23" s="9">
        <f t="shared" si="0"/>
        <v>8.3637702488211285E-2</v>
      </c>
      <c r="E23" s="9">
        <f t="shared" si="1"/>
        <v>0.11691703377386198</v>
      </c>
      <c r="F23" s="5">
        <f t="shared" si="2"/>
        <v>0.96394368047412138</v>
      </c>
    </row>
    <row r="24" spans="1:6" x14ac:dyDescent="0.25">
      <c r="A24" t="s">
        <v>1</v>
      </c>
      <c r="B24" s="2">
        <v>2616227</v>
      </c>
      <c r="C24" s="2">
        <v>317323</v>
      </c>
      <c r="D24" s="9">
        <f t="shared" si="0"/>
        <v>1</v>
      </c>
      <c r="E24" s="9">
        <f t="shared" si="1"/>
        <v>0.12129031616904802</v>
      </c>
      <c r="F24" s="5">
        <f t="shared" si="2"/>
        <v>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5" zoomScaleNormal="75" workbookViewId="0"/>
  </sheetViews>
  <sheetFormatPr defaultRowHeight="15" x14ac:dyDescent="0.25"/>
  <cols>
    <col min="1" max="1" width="19.7109375" customWidth="1"/>
    <col min="2" max="5" width="16.7109375" customWidth="1"/>
  </cols>
  <sheetData>
    <row r="1" spans="1:5" x14ac:dyDescent="0.25">
      <c r="A1" s="8" t="s">
        <v>94</v>
      </c>
    </row>
    <row r="3" spans="1:5" x14ac:dyDescent="0.25">
      <c r="A3" t="s">
        <v>30</v>
      </c>
      <c r="B3">
        <v>3360</v>
      </c>
    </row>
    <row r="4" spans="1:5" ht="75" x14ac:dyDescent="0.25">
      <c r="A4" t="s">
        <v>45</v>
      </c>
      <c r="B4" s="17" t="s">
        <v>85</v>
      </c>
      <c r="C4" s="17" t="s">
        <v>87</v>
      </c>
      <c r="D4" s="17" t="s">
        <v>22</v>
      </c>
      <c r="E4" s="17" t="s">
        <v>60</v>
      </c>
    </row>
    <row r="5" spans="1:5" ht="17.25" customHeight="1" x14ac:dyDescent="0.25"/>
    <row r="6" spans="1:5" x14ac:dyDescent="0.25">
      <c r="A6" t="s">
        <v>9</v>
      </c>
      <c r="B6" s="9">
        <v>2.7458352110205267E-2</v>
      </c>
      <c r="C6" s="5">
        <v>1.2018550854283945</v>
      </c>
      <c r="D6" s="2">
        <f>$B$3*B6*C6</f>
        <v>110.88322600700918</v>
      </c>
      <c r="E6" s="2">
        <f>($B$3/$D$24)*D6</f>
        <v>107.85806867294538</v>
      </c>
    </row>
    <row r="7" spans="1:5" x14ac:dyDescent="0.25">
      <c r="A7" t="s">
        <v>13</v>
      </c>
      <c r="B7" s="9">
        <v>2.5634238089685693E-2</v>
      </c>
      <c r="C7" s="5">
        <v>0.77040143609180867</v>
      </c>
      <c r="D7" s="2">
        <f t="shared" ref="D7:D23" si="0">$B$3*B7*C7</f>
        <v>66.355476893708357</v>
      </c>
      <c r="E7" s="2">
        <f t="shared" ref="E7:E23" si="1">($B$3/$D$24)*D7</f>
        <v>64.545142140572537</v>
      </c>
    </row>
    <row r="8" spans="1:5" x14ac:dyDescent="0.25">
      <c r="A8" t="s">
        <v>8</v>
      </c>
      <c r="B8" s="9">
        <v>2.7573376864162592E-2</v>
      </c>
      <c r="C8" s="5">
        <v>1.1022049692615243</v>
      </c>
      <c r="D8" s="2">
        <f t="shared" si="0"/>
        <v>102.11548367664255</v>
      </c>
      <c r="E8" s="2">
        <f t="shared" si="1"/>
        <v>99.329531143602608</v>
      </c>
    </row>
    <row r="9" spans="1:5" x14ac:dyDescent="0.25">
      <c r="A9" t="s">
        <v>14</v>
      </c>
      <c r="B9" s="9">
        <v>1.4346055386257325E-2</v>
      </c>
      <c r="C9" s="5">
        <v>1.1307705906550327</v>
      </c>
      <c r="D9" s="2">
        <f t="shared" si="0"/>
        <v>54.506247676231709</v>
      </c>
      <c r="E9" s="2">
        <f t="shared" si="1"/>
        <v>53.019187993285371</v>
      </c>
    </row>
    <row r="10" spans="1:5" x14ac:dyDescent="0.25">
      <c r="A10" t="s">
        <v>6</v>
      </c>
      <c r="B10" s="9">
        <v>2.7783992966157512E-2</v>
      </c>
      <c r="C10" s="5">
        <v>0.88953488381554857</v>
      </c>
      <c r="D10" s="2">
        <f t="shared" si="0"/>
        <v>83.041832009078675</v>
      </c>
      <c r="E10" s="2">
        <f t="shared" si="1"/>
        <v>80.77625392136612</v>
      </c>
    </row>
    <row r="11" spans="1:5" x14ac:dyDescent="0.25">
      <c r="A11" t="s">
        <v>11</v>
      </c>
      <c r="B11" s="9">
        <v>9.9052595200053786E-3</v>
      </c>
      <c r="C11" s="5">
        <v>0.8292345012398038</v>
      </c>
      <c r="D11" s="2">
        <f t="shared" si="0"/>
        <v>27.59831067074753</v>
      </c>
      <c r="E11" s="2">
        <f t="shared" si="1"/>
        <v>26.845363313966033</v>
      </c>
    </row>
    <row r="12" spans="1:5" x14ac:dyDescent="0.25">
      <c r="A12" t="s">
        <v>18</v>
      </c>
      <c r="B12" s="9">
        <v>5.8727227462238789E-2</v>
      </c>
      <c r="C12" s="5">
        <v>1.2050301808744224</v>
      </c>
      <c r="D12" s="2">
        <f t="shared" si="0"/>
        <v>237.78075394441183</v>
      </c>
      <c r="E12" s="2">
        <f t="shared" si="1"/>
        <v>231.29353114618004</v>
      </c>
    </row>
    <row r="13" spans="1:5" x14ac:dyDescent="0.25">
      <c r="A13" t="s">
        <v>4</v>
      </c>
      <c r="B13" s="9">
        <v>3.874758526800768E-2</v>
      </c>
      <c r="C13" s="5">
        <v>1.2676313462919084</v>
      </c>
      <c r="D13" s="2">
        <f t="shared" si="0"/>
        <v>165.03531636091952</v>
      </c>
      <c r="E13" s="2">
        <f t="shared" si="1"/>
        <v>160.53276159544745</v>
      </c>
    </row>
    <row r="14" spans="1:5" x14ac:dyDescent="0.25">
      <c r="A14" t="s">
        <v>12</v>
      </c>
      <c r="B14" s="9">
        <v>3.8754938448625958E-2</v>
      </c>
      <c r="C14" s="5">
        <v>1.2285735308335757</v>
      </c>
      <c r="D14" s="2">
        <f t="shared" si="0"/>
        <v>159.98065966534273</v>
      </c>
      <c r="E14" s="2">
        <f t="shared" si="1"/>
        <v>155.61600792023222</v>
      </c>
    </row>
    <row r="15" spans="1:5" x14ac:dyDescent="0.25">
      <c r="A15" t="s">
        <v>17</v>
      </c>
      <c r="B15" s="9">
        <v>9.9423405594089714E-2</v>
      </c>
      <c r="C15" s="5">
        <v>1.0638356447171382</v>
      </c>
      <c r="D15" s="2">
        <f t="shared" si="0"/>
        <v>355.38774697494421</v>
      </c>
      <c r="E15" s="2">
        <f t="shared" si="1"/>
        <v>345.69192653471185</v>
      </c>
    </row>
    <row r="16" spans="1:5" x14ac:dyDescent="0.25">
      <c r="A16" t="s">
        <v>10</v>
      </c>
      <c r="B16" s="9">
        <v>2.2572688816547597E-2</v>
      </c>
      <c r="C16" s="5">
        <v>0.6849212259568308</v>
      </c>
      <c r="D16" s="2">
        <f t="shared" si="0"/>
        <v>51.947326023169332</v>
      </c>
      <c r="E16" s="2">
        <f t="shared" si="1"/>
        <v>50.530079790686337</v>
      </c>
    </row>
    <row r="17" spans="1:5" x14ac:dyDescent="0.25">
      <c r="A17" t="s">
        <v>15</v>
      </c>
      <c r="B17" s="9">
        <v>3.9228693371317763E-2</v>
      </c>
      <c r="C17" s="5">
        <v>1.4047325765150018</v>
      </c>
      <c r="D17" s="2">
        <f t="shared" si="0"/>
        <v>185.15556700303549</v>
      </c>
      <c r="E17" s="2">
        <f t="shared" si="1"/>
        <v>180.10408409049316</v>
      </c>
    </row>
    <row r="18" spans="1:5" x14ac:dyDescent="0.25">
      <c r="A18" t="s">
        <v>19</v>
      </c>
      <c r="B18" s="9">
        <v>8.1760015294615684E-2</v>
      </c>
      <c r="C18" s="5">
        <v>1.1473069450822335</v>
      </c>
      <c r="D18" s="2">
        <f t="shared" si="0"/>
        <v>315.1808801485418</v>
      </c>
      <c r="E18" s="2">
        <f t="shared" si="1"/>
        <v>306.58199837468567</v>
      </c>
    </row>
    <row r="19" spans="1:5" x14ac:dyDescent="0.25">
      <c r="A19" t="s">
        <v>16</v>
      </c>
      <c r="B19" s="9">
        <v>4.4782970874051573E-2</v>
      </c>
      <c r="C19" s="5">
        <v>1.0409810532288521</v>
      </c>
      <c r="D19" s="2">
        <f t="shared" si="0"/>
        <v>156.63723326894905</v>
      </c>
      <c r="E19" s="2">
        <f t="shared" si="1"/>
        <v>152.36379812393378</v>
      </c>
    </row>
    <row r="20" spans="1:5" x14ac:dyDescent="0.25">
      <c r="A20" t="s">
        <v>3</v>
      </c>
      <c r="B20" s="9">
        <v>4.3267690439499608E-2</v>
      </c>
      <c r="C20" s="5">
        <v>1.2136473282741767</v>
      </c>
      <c r="D20" s="2">
        <f t="shared" si="0"/>
        <v>176.43936879237594</v>
      </c>
      <c r="E20" s="2">
        <f t="shared" si="1"/>
        <v>171.62568443504941</v>
      </c>
    </row>
    <row r="21" spans="1:5" x14ac:dyDescent="0.25">
      <c r="A21" t="s">
        <v>5</v>
      </c>
      <c r="B21" s="9">
        <v>4.0174627535140325E-2</v>
      </c>
      <c r="C21" s="5">
        <v>1.0388529307870282</v>
      </c>
      <c r="D21" s="2">
        <f t="shared" si="0"/>
        <v>140.23137931541012</v>
      </c>
      <c r="E21" s="2">
        <f t="shared" si="1"/>
        <v>136.40553476814668</v>
      </c>
    </row>
    <row r="22" spans="1:5" x14ac:dyDescent="0.25">
      <c r="A22" t="s">
        <v>2</v>
      </c>
      <c r="B22" s="9">
        <v>0.27622117947118024</v>
      </c>
      <c r="C22" s="5">
        <v>0.85666447483892583</v>
      </c>
      <c r="D22" s="2">
        <f t="shared" si="0"/>
        <v>795.07300874758619</v>
      </c>
      <c r="E22" s="2">
        <f t="shared" si="1"/>
        <v>773.3815317754345</v>
      </c>
    </row>
    <row r="23" spans="1:5" x14ac:dyDescent="0.25">
      <c r="A23" t="s">
        <v>7</v>
      </c>
      <c r="B23" s="9">
        <v>8.3637702488211285E-2</v>
      </c>
      <c r="C23" s="5">
        <v>0.96394368047412138</v>
      </c>
      <c r="D23" s="2">
        <f t="shared" si="0"/>
        <v>270.89003680329688</v>
      </c>
      <c r="E23" s="2">
        <f t="shared" si="1"/>
        <v>263.49951425926031</v>
      </c>
    </row>
    <row r="24" spans="1:5" x14ac:dyDescent="0.25">
      <c r="A24" t="s">
        <v>1</v>
      </c>
      <c r="B24" s="9">
        <v>1</v>
      </c>
      <c r="C24" s="5">
        <v>1</v>
      </c>
      <c r="D24" s="2">
        <f>SUM(D6:D23)</f>
        <v>3454.2398539814017</v>
      </c>
      <c r="E24" s="2">
        <f>SUM(E6:E23)</f>
        <v>3359.9999999999995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75" zoomScaleNormal="75" workbookViewId="0">
      <selection activeCell="A2" sqref="A2:E3"/>
    </sheetView>
  </sheetViews>
  <sheetFormatPr defaultRowHeight="15" x14ac:dyDescent="0.25"/>
  <cols>
    <col min="1" max="1" width="29.85546875" customWidth="1"/>
    <col min="2" max="2" width="16.7109375" customWidth="1"/>
    <col min="3" max="3" width="17.28515625" customWidth="1"/>
    <col min="4" max="6" width="16.7109375" customWidth="1"/>
  </cols>
  <sheetData>
    <row r="1" spans="1:6" x14ac:dyDescent="0.25">
      <c r="A1" s="8" t="s">
        <v>95</v>
      </c>
    </row>
    <row r="2" spans="1:6" x14ac:dyDescent="0.25">
      <c r="A2" s="20" t="s">
        <v>109</v>
      </c>
      <c r="B2" s="20"/>
      <c r="C2" s="20"/>
      <c r="D2" s="20"/>
      <c r="E2" s="20"/>
    </row>
    <row r="3" spans="1:6" x14ac:dyDescent="0.25">
      <c r="A3" s="20"/>
      <c r="B3" s="20"/>
      <c r="C3" s="20"/>
      <c r="D3" s="20"/>
      <c r="E3" s="20"/>
    </row>
    <row r="4" spans="1:6" ht="60" x14ac:dyDescent="0.25">
      <c r="A4" t="s">
        <v>45</v>
      </c>
      <c r="B4" s="18" t="s">
        <v>83</v>
      </c>
      <c r="C4" s="17" t="s">
        <v>90</v>
      </c>
      <c r="D4" s="17" t="s">
        <v>91</v>
      </c>
      <c r="E4" s="17" t="s">
        <v>84</v>
      </c>
      <c r="F4" s="17" t="s">
        <v>92</v>
      </c>
    </row>
    <row r="5" spans="1:6" x14ac:dyDescent="0.25">
      <c r="B5" s="18"/>
      <c r="C5" s="17"/>
      <c r="D5" s="17"/>
      <c r="E5" s="17"/>
      <c r="F5" s="17"/>
    </row>
    <row r="6" spans="1:6" ht="19.5" customHeight="1" x14ac:dyDescent="0.25">
      <c r="A6" t="s">
        <v>9</v>
      </c>
      <c r="B6">
        <v>59772</v>
      </c>
      <c r="C6" s="2">
        <v>5721</v>
      </c>
      <c r="D6" s="9">
        <f t="shared" ref="D6:D24" si="0">C6/C$24</f>
        <v>2.8725118872083427E-2</v>
      </c>
      <c r="E6" s="9">
        <f>C6/B6</f>
        <v>9.571371210600281E-2</v>
      </c>
      <c r="F6" s="5">
        <f t="shared" ref="F6:F24" si="1">E6/E$24</f>
        <v>1.2573016056239412</v>
      </c>
    </row>
    <row r="7" spans="1:6" x14ac:dyDescent="0.25">
      <c r="A7" t="s">
        <v>13</v>
      </c>
      <c r="B7">
        <v>87052</v>
      </c>
      <c r="C7" s="2">
        <v>4598.5</v>
      </c>
      <c r="D7" s="9">
        <f t="shared" si="0"/>
        <v>2.3089050713734599E-2</v>
      </c>
      <c r="E7" s="9">
        <f t="shared" ref="E7:E24" si="2">C7/B7</f>
        <v>5.2824748426228002E-2</v>
      </c>
      <c r="F7" s="5">
        <f t="shared" si="1"/>
        <v>0.69390936315813223</v>
      </c>
    </row>
    <row r="8" spans="1:6" x14ac:dyDescent="0.25">
      <c r="A8" t="s">
        <v>8</v>
      </c>
      <c r="B8">
        <v>65449</v>
      </c>
      <c r="C8" s="2">
        <v>5400.833333333333</v>
      </c>
      <c r="D8" s="9">
        <f t="shared" si="0"/>
        <v>2.711756327710375E-2</v>
      </c>
      <c r="E8" s="9">
        <f t="shared" si="2"/>
        <v>8.2519722735768811E-2</v>
      </c>
      <c r="F8" s="5">
        <f t="shared" si="1"/>
        <v>1.0839844950995021</v>
      </c>
    </row>
    <row r="9" spans="1:6" x14ac:dyDescent="0.25">
      <c r="A9" t="s">
        <v>14</v>
      </c>
      <c r="B9">
        <v>33192</v>
      </c>
      <c r="C9" s="2">
        <v>2824.1666666666665</v>
      </c>
      <c r="D9" s="9">
        <f t="shared" si="0"/>
        <v>1.4180129909906591E-2</v>
      </c>
      <c r="E9" s="9">
        <f t="shared" si="2"/>
        <v>8.5085763637824371E-2</v>
      </c>
      <c r="F9" s="5">
        <f t="shared" si="1"/>
        <v>1.1176921768439743</v>
      </c>
    </row>
    <row r="10" spans="1:6" x14ac:dyDescent="0.25">
      <c r="A10" t="s">
        <v>6</v>
      </c>
      <c r="B10">
        <v>81716</v>
      </c>
      <c r="C10" s="2">
        <v>5440</v>
      </c>
      <c r="D10" s="9">
        <f t="shared" si="0"/>
        <v>2.7314218958946659E-2</v>
      </c>
      <c r="E10" s="9">
        <f t="shared" si="2"/>
        <v>6.6572029957413487E-2</v>
      </c>
      <c r="F10" s="5">
        <f t="shared" si="1"/>
        <v>0.87449455583127111</v>
      </c>
    </row>
    <row r="11" spans="1:6" x14ac:dyDescent="0.25">
      <c r="A11" t="s">
        <v>11</v>
      </c>
      <c r="B11">
        <v>31251</v>
      </c>
      <c r="C11" s="2">
        <v>1732</v>
      </c>
      <c r="D11" s="9">
        <f t="shared" si="0"/>
        <v>8.6963653008999293E-3</v>
      </c>
      <c r="E11" s="9">
        <f t="shared" si="2"/>
        <v>5.5422226488752363E-2</v>
      </c>
      <c r="F11" s="5">
        <f t="shared" si="1"/>
        <v>0.72803000550630448</v>
      </c>
    </row>
    <row r="12" spans="1:6" x14ac:dyDescent="0.25">
      <c r="A12" t="s">
        <v>18</v>
      </c>
      <c r="B12">
        <v>127502</v>
      </c>
      <c r="C12" s="2">
        <v>12675.333333333334</v>
      </c>
      <c r="D12" s="9">
        <f t="shared" si="0"/>
        <v>6.3642799640496669E-2</v>
      </c>
      <c r="E12" s="9">
        <f t="shared" si="2"/>
        <v>9.9412819668188213E-2</v>
      </c>
      <c r="F12" s="5">
        <f t="shared" si="1"/>
        <v>1.3058933253992697</v>
      </c>
    </row>
    <row r="13" spans="1:6" x14ac:dyDescent="0.25">
      <c r="A13" t="s">
        <v>4</v>
      </c>
      <c r="B13">
        <v>79970</v>
      </c>
      <c r="C13" s="2">
        <v>8165</v>
      </c>
      <c r="D13" s="9">
        <f t="shared" si="0"/>
        <v>4.0996433419080783E-2</v>
      </c>
      <c r="E13" s="9">
        <f t="shared" si="2"/>
        <v>0.10210078779542328</v>
      </c>
      <c r="F13" s="5">
        <f t="shared" si="1"/>
        <v>1.3412026511779602</v>
      </c>
    </row>
    <row r="14" spans="1:6" x14ac:dyDescent="0.25">
      <c r="A14" t="s">
        <v>12</v>
      </c>
      <c r="B14">
        <v>82528</v>
      </c>
      <c r="C14" s="2">
        <v>6943.833333333333</v>
      </c>
      <c r="D14" s="9">
        <f t="shared" si="0"/>
        <v>3.4864960309025569E-2</v>
      </c>
      <c r="E14" s="9">
        <f t="shared" si="2"/>
        <v>8.4139120460126657E-2</v>
      </c>
      <c r="F14" s="5">
        <f t="shared" si="1"/>
        <v>1.105257009916647</v>
      </c>
    </row>
    <row r="15" spans="1:6" x14ac:dyDescent="0.25">
      <c r="A15" t="s">
        <v>17</v>
      </c>
      <c r="B15">
        <v>244506</v>
      </c>
      <c r="C15" s="2">
        <v>19987.166666666668</v>
      </c>
      <c r="D15" s="9">
        <f t="shared" si="0"/>
        <v>0.10035548652615688</v>
      </c>
      <c r="E15" s="9">
        <f t="shared" si="2"/>
        <v>8.1745096916503765E-2</v>
      </c>
      <c r="F15" s="5">
        <f t="shared" si="1"/>
        <v>1.0738089594851163</v>
      </c>
    </row>
    <row r="16" spans="1:6" x14ac:dyDescent="0.25">
      <c r="A16" t="s">
        <v>10</v>
      </c>
      <c r="B16">
        <v>86222</v>
      </c>
      <c r="C16" s="2">
        <v>4109.166666666667</v>
      </c>
      <c r="D16" s="9">
        <f t="shared" si="0"/>
        <v>2.0632109939731309E-2</v>
      </c>
      <c r="E16" s="9">
        <f t="shared" si="2"/>
        <v>4.7657983654597051E-2</v>
      </c>
      <c r="F16" s="5">
        <f t="shared" si="1"/>
        <v>0.62603840193098548</v>
      </c>
    </row>
    <row r="17" spans="1:6" x14ac:dyDescent="0.25">
      <c r="A17" t="s">
        <v>15</v>
      </c>
      <c r="B17">
        <v>73061</v>
      </c>
      <c r="C17" s="2">
        <v>8173.5</v>
      </c>
      <c r="D17" s="9">
        <f t="shared" si="0"/>
        <v>4.1039111886204141E-2</v>
      </c>
      <c r="E17" s="9">
        <f t="shared" si="2"/>
        <v>0.11187227111591684</v>
      </c>
      <c r="F17" s="5">
        <f t="shared" si="1"/>
        <v>1.4695614975528424</v>
      </c>
    </row>
    <row r="18" spans="1:6" x14ac:dyDescent="0.25">
      <c r="A18" t="s">
        <v>19</v>
      </c>
      <c r="B18">
        <v>186439</v>
      </c>
      <c r="C18" s="2">
        <v>14923.333333333334</v>
      </c>
      <c r="D18" s="9">
        <f t="shared" si="0"/>
        <v>7.4929998945590812E-2</v>
      </c>
      <c r="E18" s="9">
        <f t="shared" si="2"/>
        <v>8.0044053729816905E-2</v>
      </c>
      <c r="F18" s="5">
        <f t="shared" si="1"/>
        <v>1.0514639445149685</v>
      </c>
    </row>
    <row r="19" spans="1:6" x14ac:dyDescent="0.25">
      <c r="A19" t="s">
        <v>16</v>
      </c>
      <c r="B19">
        <v>112550</v>
      </c>
      <c r="C19" s="2">
        <v>9448.8333333333339</v>
      </c>
      <c r="D19" s="9">
        <f t="shared" si="0"/>
        <v>4.7442555620084655E-2</v>
      </c>
      <c r="E19" s="9">
        <f t="shared" si="2"/>
        <v>8.3952317488523623E-2</v>
      </c>
      <c r="F19" s="5">
        <f t="shared" si="1"/>
        <v>1.102803153818456</v>
      </c>
    </row>
    <row r="20" spans="1:6" x14ac:dyDescent="0.25">
      <c r="A20" t="s">
        <v>3</v>
      </c>
      <c r="B20">
        <v>93271</v>
      </c>
      <c r="C20" s="2">
        <v>9054.5</v>
      </c>
      <c r="D20" s="9">
        <f t="shared" si="0"/>
        <v>4.5462609478636493E-2</v>
      </c>
      <c r="E20" s="9">
        <f t="shared" si="2"/>
        <v>9.7077333790781706E-2</v>
      </c>
      <c r="F20" s="5">
        <f t="shared" si="1"/>
        <v>1.2752142295940296</v>
      </c>
    </row>
    <row r="21" spans="1:6" x14ac:dyDescent="0.25">
      <c r="A21" t="s">
        <v>5</v>
      </c>
      <c r="B21">
        <v>101175</v>
      </c>
      <c r="C21" s="2">
        <v>7801.666666666667</v>
      </c>
      <c r="D21" s="9">
        <f t="shared" si="0"/>
        <v>3.9172138157729568E-2</v>
      </c>
      <c r="E21" s="9">
        <f t="shared" si="2"/>
        <v>7.7110616917881555E-2</v>
      </c>
      <c r="F21" s="5">
        <f t="shared" si="1"/>
        <v>1.0129301259795638</v>
      </c>
    </row>
    <row r="22" spans="1:6" x14ac:dyDescent="0.25">
      <c r="A22" t="s">
        <v>2</v>
      </c>
      <c r="B22">
        <v>843571</v>
      </c>
      <c r="C22" s="2">
        <v>55338.833333333336</v>
      </c>
      <c r="D22" s="9">
        <f t="shared" si="0"/>
        <v>0.27785606812487551</v>
      </c>
      <c r="E22" s="9">
        <f t="shared" si="2"/>
        <v>6.5600682495407417E-2</v>
      </c>
      <c r="F22" s="5">
        <f t="shared" si="1"/>
        <v>0.86173487180348618</v>
      </c>
    </row>
    <row r="23" spans="1:6" x14ac:dyDescent="0.25">
      <c r="A23" t="s">
        <v>7</v>
      </c>
      <c r="B23">
        <v>227000</v>
      </c>
      <c r="C23" s="2">
        <v>16826</v>
      </c>
      <c r="D23" s="9">
        <f t="shared" si="0"/>
        <v>8.4483280919712592E-2</v>
      </c>
      <c r="E23" s="9">
        <f t="shared" si="2"/>
        <v>7.4123348017621146E-2</v>
      </c>
      <c r="F23" s="5">
        <f t="shared" si="1"/>
        <v>0.97368916559796004</v>
      </c>
    </row>
    <row r="24" spans="1:6" x14ac:dyDescent="0.25">
      <c r="A24" t="s">
        <v>1</v>
      </c>
      <c r="B24" s="2">
        <v>2616227</v>
      </c>
      <c r="C24" s="2">
        <v>199163.66666666669</v>
      </c>
      <c r="D24" s="9">
        <f t="shared" si="0"/>
        <v>1</v>
      </c>
      <c r="E24" s="9">
        <f t="shared" si="2"/>
        <v>7.6126294341686204E-2</v>
      </c>
      <c r="F24" s="5">
        <f t="shared" si="1"/>
        <v>1</v>
      </c>
    </row>
    <row r="26" spans="1:6" x14ac:dyDescent="0.25">
      <c r="B26" s="2"/>
      <c r="C26" s="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5" zoomScaleNormal="75" workbookViewId="0">
      <selection activeCell="A3" sqref="A3"/>
    </sheetView>
  </sheetViews>
  <sheetFormatPr defaultRowHeight="15" x14ac:dyDescent="0.25"/>
  <cols>
    <col min="1" max="1" width="29.85546875" customWidth="1"/>
    <col min="2" max="5" width="16.7109375" customWidth="1"/>
  </cols>
  <sheetData>
    <row r="1" spans="1:5" x14ac:dyDescent="0.25">
      <c r="A1" s="8" t="s">
        <v>96</v>
      </c>
    </row>
    <row r="3" spans="1:5" x14ac:dyDescent="0.25">
      <c r="A3" t="s">
        <v>30</v>
      </c>
      <c r="B3">
        <v>1440.0000000000002</v>
      </c>
    </row>
    <row r="4" spans="1:5" ht="115.5" customHeight="1" x14ac:dyDescent="0.25">
      <c r="A4" t="s">
        <v>45</v>
      </c>
      <c r="B4" s="17" t="s">
        <v>91</v>
      </c>
      <c r="C4" s="17" t="s">
        <v>92</v>
      </c>
      <c r="D4" s="17" t="s">
        <v>22</v>
      </c>
      <c r="E4" s="17" t="s">
        <v>60</v>
      </c>
    </row>
    <row r="5" spans="1:5" x14ac:dyDescent="0.25">
      <c r="B5" s="17"/>
      <c r="C5" s="17"/>
    </row>
    <row r="6" spans="1:5" ht="19.5" customHeight="1" x14ac:dyDescent="0.25">
      <c r="A6" t="s">
        <v>9</v>
      </c>
      <c r="B6" s="9">
        <v>2.8725118872083427E-2</v>
      </c>
      <c r="C6" s="5">
        <v>1.2573016056239412</v>
      </c>
      <c r="D6" s="2">
        <f>$B$3*B6*C6</f>
        <v>52.007238834637072</v>
      </c>
      <c r="E6" s="2">
        <f>($B$3/$D$24)*D6</f>
        <v>50.215754706263418</v>
      </c>
    </row>
    <row r="7" spans="1:5" x14ac:dyDescent="0.25">
      <c r="A7" t="s">
        <v>13</v>
      </c>
      <c r="B7" s="9">
        <v>2.3089050713734599E-2</v>
      </c>
      <c r="C7" s="5">
        <v>0.69390936315813223</v>
      </c>
      <c r="D7" s="2">
        <f t="shared" ref="D7:D23" si="0">$B$3*B7*C7</f>
        <v>23.071260206438492</v>
      </c>
      <c r="E7" s="2">
        <f t="shared" ref="E7:E23" si="1">($B$3/$D$24)*D7</f>
        <v>22.276528599693663</v>
      </c>
    </row>
    <row r="8" spans="1:5" x14ac:dyDescent="0.25">
      <c r="A8" t="s">
        <v>8</v>
      </c>
      <c r="B8" s="9">
        <v>2.711756327710375E-2</v>
      </c>
      <c r="C8" s="5">
        <v>1.0839844950995021</v>
      </c>
      <c r="D8" s="2">
        <f t="shared" si="0"/>
        <v>42.328826117654565</v>
      </c>
      <c r="E8" s="2">
        <f t="shared" si="1"/>
        <v>40.87073255487995</v>
      </c>
    </row>
    <row r="9" spans="1:5" x14ac:dyDescent="0.25">
      <c r="A9" t="s">
        <v>14</v>
      </c>
      <c r="B9" s="9">
        <v>1.4180129909906591E-2</v>
      </c>
      <c r="C9" s="5">
        <v>1.1176921768439743</v>
      </c>
      <c r="D9" s="2">
        <f t="shared" si="0"/>
        <v>22.822589184384743</v>
      </c>
      <c r="E9" s="2">
        <f t="shared" si="1"/>
        <v>22.03642350421433</v>
      </c>
    </row>
    <row r="10" spans="1:5" x14ac:dyDescent="0.25">
      <c r="A10" t="s">
        <v>6</v>
      </c>
      <c r="B10" s="9">
        <v>2.7314218958946659E-2</v>
      </c>
      <c r="C10" s="5">
        <v>0.87449455583127111</v>
      </c>
      <c r="D10" s="2">
        <f t="shared" si="0"/>
        <v>34.396035517990292</v>
      </c>
      <c r="E10" s="2">
        <f t="shared" si="1"/>
        <v>33.211201385469167</v>
      </c>
    </row>
    <row r="11" spans="1:5" x14ac:dyDescent="0.25">
      <c r="A11" t="s">
        <v>11</v>
      </c>
      <c r="B11" s="9">
        <v>8.6963653008999293E-3</v>
      </c>
      <c r="C11" s="5">
        <v>0.72803000550630448</v>
      </c>
      <c r="D11" s="2">
        <f t="shared" si="0"/>
        <v>9.1169494241745763</v>
      </c>
      <c r="E11" s="2">
        <f t="shared" si="1"/>
        <v>8.8028994850011806</v>
      </c>
    </row>
    <row r="12" spans="1:5" x14ac:dyDescent="0.25">
      <c r="A12" t="s">
        <v>18</v>
      </c>
      <c r="B12" s="9">
        <v>6.3642799640496669E-2</v>
      </c>
      <c r="C12" s="5">
        <v>1.3058933253992697</v>
      </c>
      <c r="D12" s="2">
        <f t="shared" si="0"/>
        <v>119.67941845475663</v>
      </c>
      <c r="E12" s="2">
        <f t="shared" si="1"/>
        <v>115.55684276223801</v>
      </c>
    </row>
    <row r="13" spans="1:5" x14ac:dyDescent="0.25">
      <c r="A13" t="s">
        <v>4</v>
      </c>
      <c r="B13" s="9">
        <v>4.0996433419080783E-2</v>
      </c>
      <c r="C13" s="5">
        <v>1.3412026511779602</v>
      </c>
      <c r="D13" s="2">
        <f t="shared" si="0"/>
        <v>79.177716274337115</v>
      </c>
      <c r="E13" s="2">
        <f t="shared" si="1"/>
        <v>76.450295530517934</v>
      </c>
    </row>
    <row r="14" spans="1:5" x14ac:dyDescent="0.25">
      <c r="A14" t="s">
        <v>12</v>
      </c>
      <c r="B14" s="9">
        <v>3.4864960309025569E-2</v>
      </c>
      <c r="C14" s="5">
        <v>1.105257009916647</v>
      </c>
      <c r="D14" s="2">
        <f t="shared" si="0"/>
        <v>55.490028166103301</v>
      </c>
      <c r="E14" s="2">
        <f t="shared" si="1"/>
        <v>53.578573011587892</v>
      </c>
    </row>
    <row r="15" spans="1:5" x14ac:dyDescent="0.25">
      <c r="A15" t="s">
        <v>17</v>
      </c>
      <c r="B15" s="9">
        <v>0.10035548652615688</v>
      </c>
      <c r="C15" s="5">
        <v>1.0738089594851163</v>
      </c>
      <c r="D15" s="2">
        <f t="shared" si="0"/>
        <v>155.17817361399619</v>
      </c>
      <c r="E15" s="2">
        <f t="shared" si="1"/>
        <v>149.83277860113239</v>
      </c>
    </row>
    <row r="16" spans="1:5" x14ac:dyDescent="0.25">
      <c r="A16" t="s">
        <v>10</v>
      </c>
      <c r="B16" s="9">
        <v>2.0632109939731309E-2</v>
      </c>
      <c r="C16" s="5">
        <v>0.62603840193098548</v>
      </c>
      <c r="D16" s="2">
        <f t="shared" si="0"/>
        <v>18.599750114592659</v>
      </c>
      <c r="E16" s="2">
        <f t="shared" si="1"/>
        <v>17.959047822591401</v>
      </c>
    </row>
    <row r="17" spans="1:5" x14ac:dyDescent="0.25">
      <c r="A17" t="s">
        <v>15</v>
      </c>
      <c r="B17" s="9">
        <v>4.1039111886204141E-2</v>
      </c>
      <c r="C17" s="5">
        <v>1.4695614975528424</v>
      </c>
      <c r="D17" s="2">
        <f t="shared" si="0"/>
        <v>86.845678159289506</v>
      </c>
      <c r="E17" s="2">
        <f t="shared" si="1"/>
        <v>83.854120492963361</v>
      </c>
    </row>
    <row r="18" spans="1:5" x14ac:dyDescent="0.25">
      <c r="A18" t="s">
        <v>19</v>
      </c>
      <c r="B18" s="9">
        <v>7.4929998945590812E-2</v>
      </c>
      <c r="C18" s="5">
        <v>1.0514639445149685</v>
      </c>
      <c r="D18" s="2">
        <f t="shared" si="0"/>
        <v>113.45211684552004</v>
      </c>
      <c r="E18" s="2">
        <f t="shared" si="1"/>
        <v>109.54405190661045</v>
      </c>
    </row>
    <row r="19" spans="1:5" x14ac:dyDescent="0.25">
      <c r="A19" t="s">
        <v>16</v>
      </c>
      <c r="B19" s="9">
        <v>4.7442555620084655E-2</v>
      </c>
      <c r="C19" s="5">
        <v>1.102803153818456</v>
      </c>
      <c r="D19" s="2">
        <f t="shared" si="0"/>
        <v>75.340511946773105</v>
      </c>
      <c r="E19" s="2">
        <f t="shared" si="1"/>
        <v>72.74527069958161</v>
      </c>
    </row>
    <row r="20" spans="1:5" x14ac:dyDescent="0.25">
      <c r="A20" t="s">
        <v>3</v>
      </c>
      <c r="B20" s="9">
        <v>4.5462609478636493E-2</v>
      </c>
      <c r="C20" s="5">
        <v>1.2752142295940296</v>
      </c>
      <c r="D20" s="2">
        <f t="shared" si="0"/>
        <v>83.483375791152497</v>
      </c>
      <c r="E20" s="2">
        <f t="shared" si="1"/>
        <v>80.607638757920583</v>
      </c>
    </row>
    <row r="21" spans="1:5" x14ac:dyDescent="0.25">
      <c r="A21" t="s">
        <v>5</v>
      </c>
      <c r="B21" s="9">
        <v>3.9172138157729568E-2</v>
      </c>
      <c r="C21" s="5">
        <v>1.0129301259795638</v>
      </c>
      <c r="D21" s="2">
        <f t="shared" si="0"/>
        <v>57.137239928156966</v>
      </c>
      <c r="E21" s="2">
        <f t="shared" si="1"/>
        <v>55.169043562342637</v>
      </c>
    </row>
    <row r="22" spans="1:5" x14ac:dyDescent="0.25">
      <c r="A22" t="s">
        <v>2</v>
      </c>
      <c r="B22" s="9">
        <v>0.27785606812487551</v>
      </c>
      <c r="C22" s="5">
        <v>0.86173487180348618</v>
      </c>
      <c r="D22" s="2">
        <f t="shared" si="0"/>
        <v>344.79109907339091</v>
      </c>
      <c r="E22" s="2">
        <f t="shared" si="1"/>
        <v>332.9141412606815</v>
      </c>
    </row>
    <row r="23" spans="1:5" x14ac:dyDescent="0.25">
      <c r="A23" t="s">
        <v>7</v>
      </c>
      <c r="B23" s="9">
        <v>8.4483280919712592E-2</v>
      </c>
      <c r="C23" s="5">
        <v>0.97368916559796004</v>
      </c>
      <c r="D23" s="2">
        <f t="shared" si="0"/>
        <v>118.45505564019795</v>
      </c>
      <c r="E23" s="2">
        <f t="shared" si="1"/>
        <v>114.37465535631094</v>
      </c>
    </row>
    <row r="24" spans="1:5" x14ac:dyDescent="0.25">
      <c r="A24" t="s">
        <v>1</v>
      </c>
      <c r="B24" s="9">
        <v>1</v>
      </c>
      <c r="C24" s="5">
        <v>1</v>
      </c>
      <c r="D24" s="2">
        <f>SUM(D6:D23)</f>
        <v>1491.3730632935465</v>
      </c>
      <c r="E24" s="2">
        <f>SUM(E6:E23)</f>
        <v>1440.0000000000005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  <col min="6" max="6" width="16.28515625" customWidth="1"/>
    <col min="7" max="7" width="15.42578125" customWidth="1"/>
  </cols>
  <sheetData>
    <row r="1" spans="1:10" x14ac:dyDescent="0.25">
      <c r="A1" s="8" t="s">
        <v>82</v>
      </c>
    </row>
    <row r="4" spans="1:10" ht="105" x14ac:dyDescent="0.25">
      <c r="A4" t="s">
        <v>45</v>
      </c>
      <c r="B4" s="1" t="s">
        <v>0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</row>
    <row r="6" spans="1:10" x14ac:dyDescent="0.25">
      <c r="A6" t="s">
        <v>9</v>
      </c>
      <c r="B6" s="11">
        <v>73241</v>
      </c>
      <c r="C6" s="11">
        <v>5230</v>
      </c>
      <c r="D6" s="11">
        <v>2442</v>
      </c>
      <c r="E6" s="9">
        <f>D6/D$24</f>
        <v>1.9152039904004516E-2</v>
      </c>
      <c r="F6" s="9">
        <f>D6/C6</f>
        <v>0.46692160611854683</v>
      </c>
      <c r="G6" s="5">
        <f>F6/F$24</f>
        <v>0.86759839352515455</v>
      </c>
      <c r="J6" s="11"/>
    </row>
    <row r="7" spans="1:10" x14ac:dyDescent="0.25">
      <c r="A7" t="s">
        <v>13</v>
      </c>
      <c r="B7" s="11">
        <v>104217</v>
      </c>
      <c r="C7" s="11">
        <v>2950</v>
      </c>
      <c r="D7" s="11">
        <v>1665</v>
      </c>
      <c r="E7" s="9">
        <f t="shared" ref="E7:E24" si="0">D7/D$24</f>
        <v>1.3058209025457625E-2</v>
      </c>
      <c r="F7" s="9">
        <f t="shared" ref="F7:F24" si="1">D7/C7</f>
        <v>0.56440677966101693</v>
      </c>
      <c r="G7" s="5">
        <f t="shared" ref="G7:G24" si="2">F7/F$24</f>
        <v>1.0487379656710074</v>
      </c>
    </row>
    <row r="8" spans="1:10" x14ac:dyDescent="0.25">
      <c r="A8" t="s">
        <v>8</v>
      </c>
      <c r="B8" s="11">
        <v>81160</v>
      </c>
      <c r="C8" s="11">
        <v>2960</v>
      </c>
      <c r="D8" s="11">
        <v>1465</v>
      </c>
      <c r="E8" s="9">
        <f t="shared" si="0"/>
        <v>1.1489655388766019E-2</v>
      </c>
      <c r="F8" s="9">
        <f t="shared" si="1"/>
        <v>0.49493243243243246</v>
      </c>
      <c r="G8" s="5">
        <f t="shared" si="2"/>
        <v>0.91964599122203483</v>
      </c>
    </row>
    <row r="9" spans="1:10" x14ac:dyDescent="0.25">
      <c r="A9" t="s">
        <v>14</v>
      </c>
      <c r="B9" s="11">
        <v>43181</v>
      </c>
      <c r="C9" s="11">
        <v>1410</v>
      </c>
      <c r="D9" s="11">
        <v>688</v>
      </c>
      <c r="E9" s="9">
        <f t="shared" si="0"/>
        <v>5.395824510219127E-3</v>
      </c>
      <c r="F9" s="9">
        <f t="shared" si="1"/>
        <v>0.4879432624113475</v>
      </c>
      <c r="G9" s="5">
        <f>F9/F$24</f>
        <v>0.90665924440435175</v>
      </c>
    </row>
    <row r="10" spans="1:10" x14ac:dyDescent="0.25">
      <c r="A10" t="s">
        <v>6</v>
      </c>
      <c r="B10" s="11">
        <v>97159</v>
      </c>
      <c r="C10" s="11">
        <v>4537</v>
      </c>
      <c r="D10" s="11">
        <v>2615</v>
      </c>
      <c r="E10" s="9">
        <f t="shared" si="0"/>
        <v>2.0508838799742756E-2</v>
      </c>
      <c r="F10" s="9">
        <f t="shared" si="1"/>
        <v>0.57637205201675112</v>
      </c>
      <c r="G10" s="5">
        <f t="shared" si="2"/>
        <v>1.0709709292732319</v>
      </c>
    </row>
    <row r="11" spans="1:10" x14ac:dyDescent="0.25">
      <c r="A11" t="s">
        <v>11</v>
      </c>
      <c r="B11" s="11">
        <v>37130</v>
      </c>
      <c r="C11" s="11">
        <v>1326</v>
      </c>
      <c r="D11" s="11">
        <v>707</v>
      </c>
      <c r="E11" s="9">
        <f t="shared" si="0"/>
        <v>5.5448371057048298E-3</v>
      </c>
      <c r="F11" s="9">
        <f t="shared" si="1"/>
        <v>0.53318250377073906</v>
      </c>
      <c r="G11" s="5">
        <f t="shared" si="2"/>
        <v>0.99071937915369512</v>
      </c>
    </row>
    <row r="12" spans="1:10" x14ac:dyDescent="0.25">
      <c r="A12" t="s">
        <v>18</v>
      </c>
      <c r="B12" s="11">
        <v>156155</v>
      </c>
      <c r="C12" s="11">
        <v>5790</v>
      </c>
      <c r="D12" s="11">
        <v>2626</v>
      </c>
      <c r="E12" s="9">
        <f t="shared" si="0"/>
        <v>2.0595109249760796E-2</v>
      </c>
      <c r="F12" s="9">
        <f t="shared" si="1"/>
        <v>0.4535405872193437</v>
      </c>
      <c r="G12" s="5">
        <f t="shared" si="2"/>
        <v>0.84273479683451258</v>
      </c>
    </row>
    <row r="13" spans="1:10" x14ac:dyDescent="0.25">
      <c r="A13" t="s">
        <v>4</v>
      </c>
      <c r="B13" s="11">
        <v>98683</v>
      </c>
      <c r="C13" s="11">
        <v>7024</v>
      </c>
      <c r="D13" s="11">
        <v>3387</v>
      </c>
      <c r="E13" s="9">
        <f t="shared" si="0"/>
        <v>2.6563455837372359E-2</v>
      </c>
      <c r="F13" s="9">
        <f t="shared" si="1"/>
        <v>0.48220387243735763</v>
      </c>
      <c r="G13" s="5">
        <f t="shared" si="2"/>
        <v>0.89599474429127768</v>
      </c>
    </row>
    <row r="14" spans="1:10" x14ac:dyDescent="0.25">
      <c r="A14" t="s">
        <v>12</v>
      </c>
      <c r="B14" s="11">
        <v>102314</v>
      </c>
      <c r="C14" s="11">
        <v>3291</v>
      </c>
      <c r="D14" s="11">
        <v>1984</v>
      </c>
      <c r="E14" s="9">
        <f t="shared" si="0"/>
        <v>1.5560052075980739E-2</v>
      </c>
      <c r="F14" s="9">
        <f t="shared" si="1"/>
        <v>0.60285627468854452</v>
      </c>
      <c r="G14" s="5">
        <f t="shared" si="2"/>
        <v>1.1201819076103035</v>
      </c>
    </row>
    <row r="15" spans="1:10" x14ac:dyDescent="0.25">
      <c r="A15" t="s">
        <v>17</v>
      </c>
      <c r="B15" s="11">
        <v>294024</v>
      </c>
      <c r="C15" s="11">
        <v>15656</v>
      </c>
      <c r="D15" s="11">
        <v>7870</v>
      </c>
      <c r="E15" s="9">
        <f t="shared" si="0"/>
        <v>6.1722585603814724E-2</v>
      </c>
      <c r="F15" s="9">
        <f t="shared" si="1"/>
        <v>0.50268267756770568</v>
      </c>
      <c r="G15" s="5">
        <f t="shared" si="2"/>
        <v>0.93404691022144815</v>
      </c>
    </row>
    <row r="16" spans="1:10" x14ac:dyDescent="0.25">
      <c r="A16" t="s">
        <v>10</v>
      </c>
      <c r="B16" s="11">
        <v>100754</v>
      </c>
      <c r="C16" s="11">
        <v>7500</v>
      </c>
      <c r="D16" s="11">
        <v>4362</v>
      </c>
      <c r="E16" s="9">
        <f t="shared" si="0"/>
        <v>3.421015481624394E-2</v>
      </c>
      <c r="F16" s="9">
        <f t="shared" si="1"/>
        <v>0.58160000000000001</v>
      </c>
      <c r="G16" s="5">
        <f t="shared" si="2"/>
        <v>1.0806851065832197</v>
      </c>
    </row>
    <row r="17" spans="1:7" x14ac:dyDescent="0.25">
      <c r="A17" t="s">
        <v>15</v>
      </c>
      <c r="B17" s="11">
        <v>93099</v>
      </c>
      <c r="C17" s="11">
        <v>4015</v>
      </c>
      <c r="D17" s="11">
        <v>1745</v>
      </c>
      <c r="E17" s="9">
        <f t="shared" si="0"/>
        <v>1.3685630480134268E-2</v>
      </c>
      <c r="F17" s="9">
        <f t="shared" si="1"/>
        <v>0.43462017434620176</v>
      </c>
      <c r="G17" s="5">
        <f t="shared" si="2"/>
        <v>0.80757831746310627</v>
      </c>
    </row>
    <row r="18" spans="1:7" x14ac:dyDescent="0.25">
      <c r="A18" t="s">
        <v>19</v>
      </c>
      <c r="B18" s="11">
        <v>228036</v>
      </c>
      <c r="C18" s="11">
        <v>7090</v>
      </c>
      <c r="D18" s="11">
        <v>3703</v>
      </c>
      <c r="E18" s="9">
        <f t="shared" si="0"/>
        <v>2.9041770583345096E-2</v>
      </c>
      <c r="F18" s="9">
        <f t="shared" si="1"/>
        <v>0.5222849083215797</v>
      </c>
      <c r="G18" s="5">
        <f t="shared" si="2"/>
        <v>0.97047029198128176</v>
      </c>
    </row>
    <row r="19" spans="1:7" x14ac:dyDescent="0.25">
      <c r="A19" t="s">
        <v>16</v>
      </c>
      <c r="B19" s="11">
        <v>140736</v>
      </c>
      <c r="C19" s="11">
        <v>4690</v>
      </c>
      <c r="D19" s="11">
        <v>2171</v>
      </c>
      <c r="E19" s="9">
        <f t="shared" si="0"/>
        <v>1.7026649726287389E-2</v>
      </c>
      <c r="F19" s="9">
        <f t="shared" si="1"/>
        <v>0.46289978678038379</v>
      </c>
      <c r="G19" s="5">
        <f t="shared" si="2"/>
        <v>0.86012535318794481</v>
      </c>
    </row>
    <row r="20" spans="1:7" x14ac:dyDescent="0.25">
      <c r="A20" t="s">
        <v>3</v>
      </c>
      <c r="B20" s="11">
        <v>112015</v>
      </c>
      <c r="C20" s="11">
        <v>6189</v>
      </c>
      <c r="D20" s="11">
        <v>2837</v>
      </c>
      <c r="E20" s="9">
        <f t="shared" si="0"/>
        <v>2.2249933336470441E-2</v>
      </c>
      <c r="F20" s="9">
        <f t="shared" si="1"/>
        <v>0.45839392470512197</v>
      </c>
      <c r="G20" s="5">
        <f t="shared" si="2"/>
        <v>0.85175290126728875</v>
      </c>
    </row>
    <row r="21" spans="1:7" x14ac:dyDescent="0.25">
      <c r="A21" t="s">
        <v>5</v>
      </c>
      <c r="B21" s="11">
        <v>122100</v>
      </c>
      <c r="C21" s="11">
        <v>4533</v>
      </c>
      <c r="D21" s="11">
        <v>2577</v>
      </c>
      <c r="E21" s="9">
        <f t="shared" si="0"/>
        <v>2.021081360877135E-2</v>
      </c>
      <c r="F21" s="9">
        <f t="shared" si="1"/>
        <v>0.56849768365320974</v>
      </c>
      <c r="G21" s="5">
        <f t="shared" si="2"/>
        <v>1.0563393738842546</v>
      </c>
    </row>
    <row r="22" spans="1:7" x14ac:dyDescent="0.25">
      <c r="A22" t="s">
        <v>2</v>
      </c>
      <c r="B22" s="11">
        <v>993523</v>
      </c>
      <c r="C22" s="11">
        <v>132296</v>
      </c>
      <c r="D22" s="11">
        <v>74148</v>
      </c>
      <c r="E22" s="9">
        <f t="shared" si="0"/>
        <v>0.58152557526704629</v>
      </c>
      <c r="F22" s="9">
        <f>D22/C22</f>
        <v>0.56047046018020197</v>
      </c>
      <c r="G22" s="5">
        <f t="shared" si="2"/>
        <v>1.0414237946983971</v>
      </c>
    </row>
    <row r="23" spans="1:7" x14ac:dyDescent="0.25">
      <c r="A23" t="s">
        <v>7</v>
      </c>
      <c r="B23" s="11">
        <v>272813</v>
      </c>
      <c r="C23" s="11">
        <v>20435</v>
      </c>
      <c r="D23" s="11">
        <v>10514</v>
      </c>
      <c r="E23" s="9">
        <f t="shared" si="0"/>
        <v>8.2458864680877764E-2</v>
      </c>
      <c r="F23" s="9">
        <f t="shared" si="1"/>
        <v>0.51450942011255196</v>
      </c>
      <c r="G23" s="5">
        <f t="shared" si="2"/>
        <v>0.95602246821252368</v>
      </c>
    </row>
    <row r="24" spans="1:7" x14ac:dyDescent="0.25">
      <c r="A24" s="16" t="s">
        <v>1</v>
      </c>
      <c r="B24" s="11">
        <v>3150340</v>
      </c>
      <c r="C24" s="11">
        <v>236922</v>
      </c>
      <c r="D24" s="11">
        <v>127506</v>
      </c>
      <c r="E24" s="9">
        <f t="shared" si="0"/>
        <v>1</v>
      </c>
      <c r="F24" s="9">
        <f t="shared" si="1"/>
        <v>0.53817712158431885</v>
      </c>
      <c r="G24" s="5">
        <f t="shared" si="2"/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  <col min="6" max="6" width="15.7109375" customWidth="1"/>
  </cols>
  <sheetData>
    <row r="1" spans="1:5" x14ac:dyDescent="0.25">
      <c r="A1" t="s">
        <v>93</v>
      </c>
    </row>
    <row r="3" spans="1:5" x14ac:dyDescent="0.25">
      <c r="A3" t="s">
        <v>30</v>
      </c>
      <c r="B3">
        <v>2200</v>
      </c>
    </row>
    <row r="4" spans="1:5" ht="105" x14ac:dyDescent="0.25">
      <c r="A4" t="s">
        <v>45</v>
      </c>
      <c r="B4" s="1" t="s">
        <v>40</v>
      </c>
      <c r="C4" s="1" t="s">
        <v>53</v>
      </c>
      <c r="D4" s="1" t="s">
        <v>22</v>
      </c>
      <c r="E4" s="1" t="s">
        <v>60</v>
      </c>
    </row>
    <row r="6" spans="1:5" x14ac:dyDescent="0.25">
      <c r="A6" t="s">
        <v>9</v>
      </c>
      <c r="B6" s="9">
        <v>1.9152039904004516E-2</v>
      </c>
      <c r="C6" s="5">
        <v>0.86759839352515455</v>
      </c>
      <c r="D6" s="2">
        <f>$B$3*B6*C6</f>
        <v>36.555813917576742</v>
      </c>
      <c r="E6" s="2">
        <f>($B$3/$D$24)*D6</f>
        <v>36.371557741149473</v>
      </c>
    </row>
    <row r="7" spans="1:5" x14ac:dyDescent="0.25">
      <c r="A7" t="s">
        <v>13</v>
      </c>
      <c r="B7" s="9">
        <v>1.3058209025457625E-2</v>
      </c>
      <c r="C7" s="5">
        <v>1.0487379656710074</v>
      </c>
      <c r="D7" s="2">
        <f t="shared" ref="D7:D23" si="0">$B$3*B7*C7</f>
        <v>30.12820705106348</v>
      </c>
      <c r="E7" s="2">
        <f t="shared" ref="E7:E23" si="1">($B$3/$D$24)*D7</f>
        <v>29.976348628587793</v>
      </c>
    </row>
    <row r="8" spans="1:5" x14ac:dyDescent="0.25">
      <c r="A8" t="s">
        <v>8</v>
      </c>
      <c r="B8" s="9">
        <v>1.1489655388766019E-2</v>
      </c>
      <c r="C8" s="5">
        <v>0.91964599122203483</v>
      </c>
      <c r="D8" s="2">
        <f t="shared" si="0"/>
        <v>23.246114141362906</v>
      </c>
      <c r="E8" s="2">
        <f t="shared" si="1"/>
        <v>23.128944267423375</v>
      </c>
    </row>
    <row r="9" spans="1:5" x14ac:dyDescent="0.25">
      <c r="A9" t="s">
        <v>14</v>
      </c>
      <c r="B9" s="9">
        <v>5.395824510219127E-3</v>
      </c>
      <c r="C9" s="5">
        <v>0.90665924440435175</v>
      </c>
      <c r="D9" s="2">
        <f t="shared" si="0"/>
        <v>10.762783181422261</v>
      </c>
      <c r="E9" s="2">
        <f t="shared" si="1"/>
        <v>10.708534374893265</v>
      </c>
    </row>
    <row r="10" spans="1:5" x14ac:dyDescent="0.25">
      <c r="A10" t="s">
        <v>6</v>
      </c>
      <c r="B10" s="9">
        <v>2.0508838799742756E-2</v>
      </c>
      <c r="C10" s="5">
        <v>1.0709709292732319</v>
      </c>
      <c r="D10" s="2">
        <f t="shared" si="0"/>
        <v>48.321614324885907</v>
      </c>
      <c r="E10" s="2">
        <f t="shared" si="1"/>
        <v>48.078053726991094</v>
      </c>
    </row>
    <row r="11" spans="1:5" x14ac:dyDescent="0.25">
      <c r="A11" t="s">
        <v>11</v>
      </c>
      <c r="B11" s="9">
        <v>5.5448371057048298E-3</v>
      </c>
      <c r="C11" s="5">
        <v>0.99071937915369512</v>
      </c>
      <c r="D11" s="2">
        <f t="shared" si="0"/>
        <v>12.085430664718974</v>
      </c>
      <c r="E11" s="2">
        <f t="shared" si="1"/>
        <v>12.02451517669896</v>
      </c>
    </row>
    <row r="12" spans="1:5" x14ac:dyDescent="0.25">
      <c r="A12" t="s">
        <v>18</v>
      </c>
      <c r="B12" s="9">
        <v>2.0595109249760796E-2</v>
      </c>
      <c r="C12" s="5">
        <v>0.84273479683451258</v>
      </c>
      <c r="D12" s="2">
        <f t="shared" si="0"/>
        <v>38.183673460639866</v>
      </c>
      <c r="E12" s="2">
        <f t="shared" si="1"/>
        <v>37.991212209751893</v>
      </c>
    </row>
    <row r="13" spans="1:5" x14ac:dyDescent="0.25">
      <c r="A13" t="s">
        <v>4</v>
      </c>
      <c r="B13" s="9">
        <v>2.6563455837372359E-2</v>
      </c>
      <c r="C13" s="5">
        <v>0.89599474429127768</v>
      </c>
      <c r="D13" s="2">
        <f t="shared" si="0"/>
        <v>52.361577005098006</v>
      </c>
      <c r="E13" s="2">
        <f t="shared" si="1"/>
        <v>52.097653351464828</v>
      </c>
    </row>
    <row r="14" spans="1:5" x14ac:dyDescent="0.25">
      <c r="A14" t="s">
        <v>12</v>
      </c>
      <c r="B14" s="9">
        <v>1.5560052075980739E-2</v>
      </c>
      <c r="C14" s="5">
        <v>1.1201819076103035</v>
      </c>
      <c r="D14" s="2">
        <f t="shared" si="0"/>
        <v>38.346195397373087</v>
      </c>
      <c r="E14" s="2">
        <f t="shared" si="1"/>
        <v>38.152914969795034</v>
      </c>
    </row>
    <row r="15" spans="1:5" x14ac:dyDescent="0.25">
      <c r="A15" t="s">
        <v>17</v>
      </c>
      <c r="B15" s="9">
        <v>6.1722585603814724E-2</v>
      </c>
      <c r="C15" s="5">
        <v>0.93404691022144815</v>
      </c>
      <c r="D15" s="2">
        <f t="shared" si="0"/>
        <v>126.83393882306837</v>
      </c>
      <c r="E15" s="2">
        <f t="shared" si="1"/>
        <v>126.19464416363495</v>
      </c>
    </row>
    <row r="16" spans="1:5" x14ac:dyDescent="0.25">
      <c r="A16" t="s">
        <v>10</v>
      </c>
      <c r="B16" s="9">
        <v>3.421015481624394E-2</v>
      </c>
      <c r="C16" s="5">
        <v>1.0806851065832197</v>
      </c>
      <c r="D16" s="2">
        <f t="shared" si="0"/>
        <v>81.334890568406266</v>
      </c>
      <c r="E16" s="2">
        <f t="shared" si="1"/>
        <v>80.924929625393062</v>
      </c>
    </row>
    <row r="17" spans="1:5" x14ac:dyDescent="0.25">
      <c r="A17" t="s">
        <v>15</v>
      </c>
      <c r="B17" s="9">
        <v>1.3685630480134268E-2</v>
      </c>
      <c r="C17" s="5">
        <v>0.80757831746310627</v>
      </c>
      <c r="D17" s="2">
        <f t="shared" si="0"/>
        <v>24.314880560450998</v>
      </c>
      <c r="E17" s="2">
        <f t="shared" si="1"/>
        <v>24.192323668886335</v>
      </c>
    </row>
    <row r="18" spans="1:5" x14ac:dyDescent="0.25">
      <c r="A18" t="s">
        <v>19</v>
      </c>
      <c r="B18" s="9">
        <v>2.9041770583345096E-2</v>
      </c>
      <c r="C18" s="5">
        <v>0.97047029198128176</v>
      </c>
      <c r="D18" s="2">
        <f t="shared" si="0"/>
        <v>62.005186270879094</v>
      </c>
      <c r="E18" s="2">
        <f t="shared" si="1"/>
        <v>61.692654902635113</v>
      </c>
    </row>
    <row r="19" spans="1:5" x14ac:dyDescent="0.25">
      <c r="A19" t="s">
        <v>16</v>
      </c>
      <c r="B19" s="9">
        <v>1.7026649726287389E-2</v>
      </c>
      <c r="C19" s="5">
        <v>0.86012535318794481</v>
      </c>
      <c r="D19" s="2">
        <f t="shared" si="0"/>
        <v>32.2191168407468</v>
      </c>
      <c r="E19" s="2">
        <f t="shared" si="1"/>
        <v>32.056719382155812</v>
      </c>
    </row>
    <row r="20" spans="1:5" x14ac:dyDescent="0.25">
      <c r="A20" t="s">
        <v>3</v>
      </c>
      <c r="B20" s="9">
        <v>2.2249933336470441E-2</v>
      </c>
      <c r="C20" s="5">
        <v>0.85175290126728875</v>
      </c>
      <c r="D20" s="2">
        <f t="shared" si="0"/>
        <v>41.693179599153424</v>
      </c>
      <c r="E20" s="2">
        <f t="shared" si="1"/>
        <v>41.483029009335979</v>
      </c>
    </row>
    <row r="21" spans="1:5" x14ac:dyDescent="0.25">
      <c r="A21" t="s">
        <v>5</v>
      </c>
      <c r="B21" s="9">
        <v>2.021081360877135E-2</v>
      </c>
      <c r="C21" s="5">
        <v>1.0563393738842546</v>
      </c>
      <c r="D21" s="2">
        <f t="shared" si="0"/>
        <v>46.968852024997986</v>
      </c>
      <c r="E21" s="2">
        <f t="shared" si="1"/>
        <v>46.732109899523294</v>
      </c>
    </row>
    <row r="22" spans="1:5" x14ac:dyDescent="0.25">
      <c r="A22" t="s">
        <v>2</v>
      </c>
      <c r="B22" s="9">
        <v>0.58152557526704629</v>
      </c>
      <c r="C22" s="5">
        <v>1.0414237946983971</v>
      </c>
      <c r="D22" s="2">
        <f t="shared" si="0"/>
        <v>1332.3520568793065</v>
      </c>
      <c r="E22" s="2">
        <f t="shared" si="1"/>
        <v>1325.6364603887152</v>
      </c>
    </row>
    <row r="23" spans="1:5" x14ac:dyDescent="0.25">
      <c r="A23" t="s">
        <v>7</v>
      </c>
      <c r="B23" s="9">
        <v>8.2458864680877764E-2</v>
      </c>
      <c r="C23" s="5">
        <v>0.95602246821252368</v>
      </c>
      <c r="D23" s="2">
        <f t="shared" si="0"/>
        <v>173.43156014407356</v>
      </c>
      <c r="E23" s="2">
        <f t="shared" si="1"/>
        <v>172.55739451296452</v>
      </c>
    </row>
    <row r="24" spans="1:5" x14ac:dyDescent="0.25">
      <c r="A24" s="16" t="s">
        <v>1</v>
      </c>
      <c r="B24" s="9">
        <v>1</v>
      </c>
      <c r="C24" s="5">
        <v>1</v>
      </c>
      <c r="D24" s="2">
        <f>SUM(D6:D23)</f>
        <v>2211.1450708552243</v>
      </c>
      <c r="E24" s="2">
        <f>SUM(E6:E23)</f>
        <v>2200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75" zoomScaleNormal="75" workbookViewId="0"/>
  </sheetViews>
  <sheetFormatPr defaultRowHeight="15" x14ac:dyDescent="0.25"/>
  <cols>
    <col min="1" max="1" width="24.7109375" customWidth="1"/>
    <col min="4" max="4" width="14" customWidth="1"/>
    <col min="5" max="5" width="16" customWidth="1"/>
    <col min="6" max="6" width="14.7109375" customWidth="1"/>
    <col min="7" max="7" width="13.140625" customWidth="1"/>
  </cols>
  <sheetData>
    <row r="1" spans="1:9" x14ac:dyDescent="0.25">
      <c r="A1" s="8" t="s">
        <v>71</v>
      </c>
    </row>
    <row r="4" spans="1:9" ht="75" x14ac:dyDescent="0.25">
      <c r="A4" s="8" t="s">
        <v>45</v>
      </c>
      <c r="B4" s="50" t="s">
        <v>49</v>
      </c>
      <c r="C4" s="50"/>
      <c r="D4" s="7" t="s">
        <v>46</v>
      </c>
      <c r="E4" s="1" t="s">
        <v>50</v>
      </c>
      <c r="F4" s="7" t="s">
        <v>51</v>
      </c>
      <c r="G4" s="7" t="s">
        <v>56</v>
      </c>
    </row>
    <row r="5" spans="1:9" x14ac:dyDescent="0.25">
      <c r="B5" t="s">
        <v>47</v>
      </c>
      <c r="C5" t="s">
        <v>48</v>
      </c>
      <c r="D5" s="13" t="s">
        <v>47</v>
      </c>
    </row>
    <row r="6" spans="1:9" x14ac:dyDescent="0.25">
      <c r="A6" t="s">
        <v>9</v>
      </c>
      <c r="B6">
        <v>1314</v>
      </c>
      <c r="C6">
        <v>1257</v>
      </c>
      <c r="D6" s="11">
        <v>744</v>
      </c>
      <c r="E6" s="9">
        <f>C6/C$24</f>
        <v>2.1742138582350294E-2</v>
      </c>
      <c r="F6" s="9">
        <f>D6/B6</f>
        <v>0.56621004566210043</v>
      </c>
      <c r="G6" s="5">
        <f>F$24/F6</f>
        <v>1.3290906444557651</v>
      </c>
      <c r="I6" s="9"/>
    </row>
    <row r="7" spans="1:9" x14ac:dyDescent="0.25">
      <c r="A7" t="s">
        <v>13</v>
      </c>
      <c r="B7">
        <v>2270</v>
      </c>
      <c r="C7">
        <v>2178</v>
      </c>
      <c r="D7" s="11">
        <v>1968</v>
      </c>
      <c r="E7" s="9">
        <f t="shared" ref="E7:E24" si="0">C7/C$24</f>
        <v>3.7672536063929153E-2</v>
      </c>
      <c r="F7" s="9">
        <f t="shared" ref="F7:F24" si="1">D7/B7</f>
        <v>0.86696035242290748</v>
      </c>
      <c r="G7" s="5">
        <f t="shared" ref="G7:G24" si="2">F$24/F7</f>
        <v>0.86802640095734662</v>
      </c>
    </row>
    <row r="8" spans="1:9" x14ac:dyDescent="0.25">
      <c r="A8" t="s">
        <v>8</v>
      </c>
      <c r="B8">
        <v>1470</v>
      </c>
      <c r="C8">
        <v>1432</v>
      </c>
      <c r="D8" s="11">
        <v>1197</v>
      </c>
      <c r="E8" s="9">
        <f t="shared" si="0"/>
        <v>2.4769087072335421E-2</v>
      </c>
      <c r="F8" s="9">
        <f t="shared" si="1"/>
        <v>0.81428571428571428</v>
      </c>
      <c r="G8" s="5">
        <f t="shared" si="2"/>
        <v>0.92417742480782183</v>
      </c>
    </row>
    <row r="9" spans="1:9" x14ac:dyDescent="0.25">
      <c r="A9" t="s">
        <v>14</v>
      </c>
      <c r="B9">
        <v>752</v>
      </c>
      <c r="C9">
        <v>734</v>
      </c>
      <c r="D9" s="11">
        <v>541</v>
      </c>
      <c r="E9" s="9">
        <f t="shared" si="0"/>
        <v>1.2695886809423323E-2</v>
      </c>
      <c r="F9" s="9">
        <f t="shared" si="1"/>
        <v>0.71941489361702127</v>
      </c>
      <c r="G9" s="5">
        <f t="shared" si="2"/>
        <v>1.0460507297851194</v>
      </c>
    </row>
    <row r="10" spans="1:9" x14ac:dyDescent="0.25">
      <c r="A10" t="s">
        <v>6</v>
      </c>
      <c r="B10">
        <v>1890</v>
      </c>
      <c r="C10">
        <v>1919</v>
      </c>
      <c r="D10" s="11">
        <v>1438</v>
      </c>
      <c r="E10" s="9">
        <f t="shared" si="0"/>
        <v>3.3192652298751166E-2</v>
      </c>
      <c r="F10" s="9">
        <f t="shared" si="1"/>
        <v>0.76084656084656088</v>
      </c>
      <c r="G10" s="5">
        <f t="shared" si="2"/>
        <v>0.98908835659195948</v>
      </c>
    </row>
    <row r="11" spans="1:9" x14ac:dyDescent="0.25">
      <c r="A11" t="s">
        <v>11</v>
      </c>
      <c r="B11">
        <v>845</v>
      </c>
      <c r="C11">
        <v>824</v>
      </c>
      <c r="D11" s="11">
        <v>774</v>
      </c>
      <c r="E11" s="9">
        <f t="shared" si="0"/>
        <v>1.4252603175701387E-2</v>
      </c>
      <c r="F11" s="9">
        <f t="shared" si="1"/>
        <v>0.91597633136094669</v>
      </c>
      <c r="G11" s="5">
        <f t="shared" si="2"/>
        <v>0.82157633196509305</v>
      </c>
    </row>
    <row r="12" spans="1:9" x14ac:dyDescent="0.25">
      <c r="A12" t="s">
        <v>18</v>
      </c>
      <c r="B12">
        <v>2879</v>
      </c>
      <c r="C12">
        <v>2898</v>
      </c>
      <c r="D12" s="11">
        <v>2327</v>
      </c>
      <c r="E12" s="9">
        <f t="shared" si="0"/>
        <v>5.0126266994153665E-2</v>
      </c>
      <c r="F12" s="9">
        <f t="shared" si="1"/>
        <v>0.80826675929142067</v>
      </c>
      <c r="G12" s="5">
        <f t="shared" si="2"/>
        <v>0.93105953676246533</v>
      </c>
    </row>
    <row r="13" spans="1:9" x14ac:dyDescent="0.25">
      <c r="A13" t="s">
        <v>4</v>
      </c>
      <c r="B13">
        <v>1879</v>
      </c>
      <c r="C13">
        <v>1792</v>
      </c>
      <c r="D13" s="11">
        <v>1265</v>
      </c>
      <c r="E13" s="9">
        <f t="shared" si="0"/>
        <v>3.0995952537447677E-2</v>
      </c>
      <c r="F13" s="9">
        <f t="shared" si="1"/>
        <v>0.67323044172432145</v>
      </c>
      <c r="G13" s="5">
        <f t="shared" si="2"/>
        <v>1.1178111206007018</v>
      </c>
    </row>
    <row r="14" spans="1:9" x14ac:dyDescent="0.25">
      <c r="A14" t="s">
        <v>12</v>
      </c>
      <c r="B14">
        <v>1864</v>
      </c>
      <c r="C14">
        <v>1834</v>
      </c>
      <c r="D14" s="11">
        <v>1992</v>
      </c>
      <c r="E14" s="9">
        <f t="shared" si="0"/>
        <v>3.1722420175044105E-2</v>
      </c>
      <c r="F14" s="9">
        <f t="shared" si="1"/>
        <v>1.0686695278969958</v>
      </c>
      <c r="G14" s="5">
        <f t="shared" si="2"/>
        <v>0.70418820303342977</v>
      </c>
    </row>
    <row r="15" spans="1:9" x14ac:dyDescent="0.25">
      <c r="A15" t="s">
        <v>17</v>
      </c>
      <c r="B15">
        <v>5272</v>
      </c>
      <c r="C15">
        <v>5162</v>
      </c>
      <c r="D15" s="11">
        <v>4232</v>
      </c>
      <c r="E15" s="9">
        <f t="shared" si="0"/>
        <v>8.9286332030304075E-2</v>
      </c>
      <c r="F15" s="9">
        <f t="shared" si="1"/>
        <v>0.80273141122913505</v>
      </c>
      <c r="G15" s="5">
        <f t="shared" si="2"/>
        <v>0.93747978957753741</v>
      </c>
    </row>
    <row r="16" spans="1:9" x14ac:dyDescent="0.25">
      <c r="A16" t="s">
        <v>10</v>
      </c>
      <c r="B16">
        <v>1967</v>
      </c>
      <c r="C16">
        <v>2092</v>
      </c>
      <c r="D16" s="11">
        <v>1632</v>
      </c>
      <c r="E16" s="9">
        <f t="shared" si="0"/>
        <v>3.6185007091707889E-2</v>
      </c>
      <c r="F16" s="9">
        <f t="shared" si="1"/>
        <v>0.82968988307066593</v>
      </c>
      <c r="G16" s="5">
        <f t="shared" si="2"/>
        <v>0.90701898364870603</v>
      </c>
    </row>
    <row r="17" spans="1:7" x14ac:dyDescent="0.25">
      <c r="A17" t="s">
        <v>15</v>
      </c>
      <c r="B17">
        <v>1678</v>
      </c>
      <c r="C17">
        <v>1626</v>
      </c>
      <c r="D17" s="11">
        <v>1305</v>
      </c>
      <c r="E17" s="9">
        <f t="shared" si="0"/>
        <v>2.8124675684090359E-2</v>
      </c>
      <c r="F17" s="9">
        <f t="shared" si="1"/>
        <v>0.77771156138259834</v>
      </c>
      <c r="G17" s="5">
        <f t="shared" si="2"/>
        <v>0.96763956182998279</v>
      </c>
    </row>
    <row r="18" spans="1:7" x14ac:dyDescent="0.25">
      <c r="A18" t="s">
        <v>19</v>
      </c>
      <c r="B18">
        <v>5055</v>
      </c>
      <c r="C18">
        <v>5227</v>
      </c>
      <c r="D18" s="11">
        <v>3202</v>
      </c>
      <c r="E18" s="9">
        <f t="shared" si="0"/>
        <v>9.0410627183727124E-2</v>
      </c>
      <c r="F18" s="9">
        <f t="shared" si="1"/>
        <v>0.63343224530168152</v>
      </c>
      <c r="G18" s="5">
        <f t="shared" si="2"/>
        <v>1.1880425729321038</v>
      </c>
    </row>
    <row r="19" spans="1:7" x14ac:dyDescent="0.25">
      <c r="A19" t="s">
        <v>16</v>
      </c>
      <c r="B19">
        <v>2705</v>
      </c>
      <c r="C19">
        <v>2502</v>
      </c>
      <c r="D19" s="11">
        <v>2166</v>
      </c>
      <c r="E19" s="9">
        <f t="shared" si="0"/>
        <v>4.3276714982530183E-2</v>
      </c>
      <c r="F19" s="9">
        <f t="shared" si="1"/>
        <v>0.80073937153419594</v>
      </c>
      <c r="G19" s="5">
        <f t="shared" si="2"/>
        <v>0.93981200530269093</v>
      </c>
    </row>
    <row r="20" spans="1:7" x14ac:dyDescent="0.25">
      <c r="A20" t="s">
        <v>3</v>
      </c>
      <c r="B20">
        <v>2124</v>
      </c>
      <c r="C20">
        <v>2123</v>
      </c>
      <c r="D20" s="11">
        <v>1733</v>
      </c>
      <c r="E20" s="9">
        <f t="shared" si="0"/>
        <v>3.6721209395648116E-2</v>
      </c>
      <c r="F20" s="9">
        <f t="shared" si="1"/>
        <v>0.81591337099811678</v>
      </c>
      <c r="G20" s="5">
        <f t="shared" si="2"/>
        <v>0.92233379331162613</v>
      </c>
    </row>
    <row r="21" spans="1:7" x14ac:dyDescent="0.25">
      <c r="A21" t="s">
        <v>5</v>
      </c>
      <c r="B21">
        <v>2236</v>
      </c>
      <c r="C21">
        <v>2278</v>
      </c>
      <c r="D21" s="11">
        <v>1888</v>
      </c>
      <c r="E21" s="9">
        <f t="shared" si="0"/>
        <v>3.9402220915349222E-2</v>
      </c>
      <c r="F21" s="9">
        <f t="shared" si="1"/>
        <v>0.84436493738819318</v>
      </c>
      <c r="G21" s="5">
        <f t="shared" si="2"/>
        <v>0.89125500262262791</v>
      </c>
    </row>
    <row r="22" spans="1:7" x14ac:dyDescent="0.25">
      <c r="A22" t="s">
        <v>2</v>
      </c>
      <c r="B22">
        <v>16977</v>
      </c>
      <c r="C22">
        <v>17121</v>
      </c>
      <c r="D22" s="11">
        <v>11639</v>
      </c>
      <c r="E22" s="9">
        <f t="shared" si="0"/>
        <v>0.2961393434116304</v>
      </c>
      <c r="F22" s="9">
        <f t="shared" si="1"/>
        <v>0.68557460093067091</v>
      </c>
      <c r="G22" s="5">
        <f t="shared" si="2"/>
        <v>1.0976842979083332</v>
      </c>
    </row>
    <row r="23" spans="1:7" x14ac:dyDescent="0.25">
      <c r="A23" t="s">
        <v>7</v>
      </c>
      <c r="B23">
        <v>4890</v>
      </c>
      <c r="C23">
        <v>4815</v>
      </c>
      <c r="D23" s="11">
        <v>3655</v>
      </c>
      <c r="E23" s="9">
        <f t="shared" si="0"/>
        <v>8.3284325595876438E-2</v>
      </c>
      <c r="F23" s="9">
        <f t="shared" si="1"/>
        <v>0.74744376278118607</v>
      </c>
      <c r="G23" s="5">
        <f t="shared" si="2"/>
        <v>1.0068242079995473</v>
      </c>
    </row>
    <row r="24" spans="1:7" x14ac:dyDescent="0.25">
      <c r="A24" s="8" t="s">
        <v>1</v>
      </c>
      <c r="B24">
        <v>58067</v>
      </c>
      <c r="C24">
        <v>57814</v>
      </c>
      <c r="D24" s="12">
        <v>43698</v>
      </c>
      <c r="E24" s="9">
        <f t="shared" si="0"/>
        <v>1</v>
      </c>
      <c r="F24" s="9">
        <f t="shared" si="1"/>
        <v>0.75254447448636919</v>
      </c>
      <c r="G24" s="5">
        <f t="shared" si="2"/>
        <v>1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</cols>
  <sheetData>
    <row r="1" spans="1:5" x14ac:dyDescent="0.25">
      <c r="A1" t="s">
        <v>75</v>
      </c>
    </row>
    <row r="3" spans="1:5" x14ac:dyDescent="0.25">
      <c r="A3" t="s">
        <v>30</v>
      </c>
      <c r="B3">
        <v>1750</v>
      </c>
    </row>
    <row r="4" spans="1:5" ht="75" x14ac:dyDescent="0.25">
      <c r="A4" s="8" t="s">
        <v>45</v>
      </c>
      <c r="B4" s="1" t="s">
        <v>50</v>
      </c>
      <c r="C4" s="7" t="s">
        <v>56</v>
      </c>
      <c r="D4" s="1" t="s">
        <v>55</v>
      </c>
      <c r="E4" s="7" t="s">
        <v>60</v>
      </c>
    </row>
    <row r="5" spans="1:5" x14ac:dyDescent="0.25">
      <c r="E5" s="8"/>
    </row>
    <row r="6" spans="1:5" x14ac:dyDescent="0.25">
      <c r="A6" t="s">
        <v>9</v>
      </c>
      <c r="B6" s="9">
        <v>2.1742138582350294E-2</v>
      </c>
      <c r="C6" s="5">
        <v>1.3290906444557651</v>
      </c>
      <c r="D6" s="2">
        <f t="shared" ref="D6:D23" si="0">$B$3*B6*C6</f>
        <v>50.570227715459382</v>
      </c>
      <c r="E6" s="14">
        <f>(B$3/D$24)*D6</f>
        <v>49.788742463631202</v>
      </c>
    </row>
    <row r="7" spans="1:5" x14ac:dyDescent="0.25">
      <c r="A7" t="s">
        <v>13</v>
      </c>
      <c r="B7" s="9">
        <v>3.7672536063929153E-2</v>
      </c>
      <c r="C7" s="5">
        <v>0.86802640095734662</v>
      </c>
      <c r="D7" s="2">
        <f t="shared" si="0"/>
        <v>57.226322815389466</v>
      </c>
      <c r="E7" s="14">
        <f t="shared" ref="E7:E23" si="1">(B$3/D$24)*D7</f>
        <v>56.341977829873137</v>
      </c>
    </row>
    <row r="8" spans="1:5" x14ac:dyDescent="0.25">
      <c r="A8" t="s">
        <v>8</v>
      </c>
      <c r="B8" s="9">
        <v>2.4769087072335421E-2</v>
      </c>
      <c r="C8" s="5">
        <v>0.92417742480782183</v>
      </c>
      <c r="D8" s="2">
        <f t="shared" si="0"/>
        <v>40.059304434365401</v>
      </c>
      <c r="E8" s="14">
        <f t="shared" si="1"/>
        <v>39.440249369197446</v>
      </c>
    </row>
    <row r="9" spans="1:5" x14ac:dyDescent="0.25">
      <c r="A9" t="s">
        <v>14</v>
      </c>
      <c r="B9" s="9">
        <v>1.2695886809423323E-2</v>
      </c>
      <c r="C9" s="5">
        <v>1.0460507297851194</v>
      </c>
      <c r="D9" s="2">
        <f t="shared" si="0"/>
        <v>23.240947908966444</v>
      </c>
      <c r="E9" s="14">
        <f t="shared" si="1"/>
        <v>22.881794730310457</v>
      </c>
    </row>
    <row r="10" spans="1:5" x14ac:dyDescent="0.25">
      <c r="A10" t="s">
        <v>6</v>
      </c>
      <c r="B10" s="9">
        <v>3.3192652298751166E-2</v>
      </c>
      <c r="C10" s="5">
        <v>0.98908835659195948</v>
      </c>
      <c r="D10" s="2">
        <f t="shared" si="0"/>
        <v>57.453315347925205</v>
      </c>
      <c r="E10" s="14">
        <f t="shared" si="1"/>
        <v>56.565462541217123</v>
      </c>
    </row>
    <row r="11" spans="1:5" x14ac:dyDescent="0.25">
      <c r="A11" t="s">
        <v>11</v>
      </c>
      <c r="B11" s="9">
        <v>1.4252603175701387E-2</v>
      </c>
      <c r="C11" s="5">
        <v>0.82157633196509305</v>
      </c>
      <c r="D11" s="2">
        <f t="shared" si="0"/>
        <v>20.49180251658187</v>
      </c>
      <c r="E11" s="14">
        <f t="shared" si="1"/>
        <v>20.17513316045024</v>
      </c>
    </row>
    <row r="12" spans="1:5" x14ac:dyDescent="0.25">
      <c r="A12" t="s">
        <v>18</v>
      </c>
      <c r="B12" s="9">
        <v>5.0126266994153665E-2</v>
      </c>
      <c r="C12" s="5">
        <v>0.93105953676246533</v>
      </c>
      <c r="D12" s="2">
        <f t="shared" si="0"/>
        <v>81.673443122614643</v>
      </c>
      <c r="E12" s="14">
        <f t="shared" si="1"/>
        <v>80.411305415316178</v>
      </c>
    </row>
    <row r="13" spans="1:5" x14ac:dyDescent="0.25">
      <c r="A13" t="s">
        <v>4</v>
      </c>
      <c r="B13" s="9">
        <v>3.0995952537447677E-2</v>
      </c>
      <c r="C13" s="5">
        <v>1.1178111206007018</v>
      </c>
      <c r="D13" s="2">
        <f t="shared" si="0"/>
        <v>60.633335769948467</v>
      </c>
      <c r="E13" s="14">
        <f t="shared" si="1"/>
        <v>59.696340628459801</v>
      </c>
    </row>
    <row r="14" spans="1:5" x14ac:dyDescent="0.25">
      <c r="A14" t="s">
        <v>12</v>
      </c>
      <c r="B14" s="9">
        <v>3.1722420175044105E-2</v>
      </c>
      <c r="C14" s="5">
        <v>0.70418820303342977</v>
      </c>
      <c r="D14" s="2">
        <f t="shared" si="0"/>
        <v>39.092469603137523</v>
      </c>
      <c r="E14" s="14">
        <f t="shared" si="1"/>
        <v>38.488355486343579</v>
      </c>
    </row>
    <row r="15" spans="1:5" x14ac:dyDescent="0.25">
      <c r="A15" t="s">
        <v>17</v>
      </c>
      <c r="B15" s="9">
        <v>8.9286332030304075E-2</v>
      </c>
      <c r="C15" s="5">
        <v>0.93747978957753741</v>
      </c>
      <c r="D15" s="2">
        <f t="shared" si="0"/>
        <v>146.48223058685929</v>
      </c>
      <c r="E15" s="14">
        <f t="shared" si="1"/>
        <v>144.21857254081235</v>
      </c>
    </row>
    <row r="16" spans="1:5" x14ac:dyDescent="0.25">
      <c r="A16" t="s">
        <v>10</v>
      </c>
      <c r="B16" s="9">
        <v>3.6185007091707889E-2</v>
      </c>
      <c r="C16" s="5">
        <v>0.90701898364870603</v>
      </c>
      <c r="D16" s="2">
        <f t="shared" si="0"/>
        <v>57.435854622373689</v>
      </c>
      <c r="E16" s="14">
        <f t="shared" si="1"/>
        <v>56.548271644379483</v>
      </c>
    </row>
    <row r="17" spans="1:5" x14ac:dyDescent="0.25">
      <c r="A17" t="s">
        <v>15</v>
      </c>
      <c r="B17" s="9">
        <v>2.8124675684090359E-2</v>
      </c>
      <c r="C17" s="5">
        <v>0.96763956182998279</v>
      </c>
      <c r="D17" s="2">
        <f t="shared" si="0"/>
        <v>47.62546049723624</v>
      </c>
      <c r="E17" s="14">
        <f t="shared" si="1"/>
        <v>46.889482103001363</v>
      </c>
    </row>
    <row r="18" spans="1:5" x14ac:dyDescent="0.25">
      <c r="A18" t="s">
        <v>19</v>
      </c>
      <c r="B18" s="9">
        <v>9.0410627183727124E-2</v>
      </c>
      <c r="C18" s="5">
        <v>1.1880425729321038</v>
      </c>
      <c r="D18" s="2">
        <f t="shared" si="0"/>
        <v>187.97042974458068</v>
      </c>
      <c r="E18" s="14">
        <f t="shared" si="1"/>
        <v>185.06563525854975</v>
      </c>
    </row>
    <row r="19" spans="1:5" x14ac:dyDescent="0.25">
      <c r="A19" t="s">
        <v>16</v>
      </c>
      <c r="B19" s="9">
        <v>4.3276714982530183E-2</v>
      </c>
      <c r="C19" s="5">
        <v>0.93981200530269093</v>
      </c>
      <c r="D19" s="2">
        <f t="shared" si="0"/>
        <v>71.175958508628227</v>
      </c>
      <c r="E19" s="14">
        <f t="shared" si="1"/>
        <v>70.076043314016133</v>
      </c>
    </row>
    <row r="20" spans="1:5" x14ac:dyDescent="0.25">
      <c r="A20" t="s">
        <v>3</v>
      </c>
      <c r="B20" s="9">
        <v>3.6721209395648116E-2</v>
      </c>
      <c r="C20" s="5">
        <v>0.92233379331162613</v>
      </c>
      <c r="D20" s="2">
        <f t="shared" si="0"/>
        <v>59.271121624537635</v>
      </c>
      <c r="E20" s="14">
        <f t="shared" si="1"/>
        <v>58.355177411877293</v>
      </c>
    </row>
    <row r="21" spans="1:5" x14ac:dyDescent="0.25">
      <c r="A21" t="s">
        <v>5</v>
      </c>
      <c r="B21" s="9">
        <v>3.9402220915349222E-2</v>
      </c>
      <c r="C21" s="5">
        <v>0.89125500262262791</v>
      </c>
      <c r="D21" s="2">
        <f t="shared" si="0"/>
        <v>61.45549638418214</v>
      </c>
      <c r="E21" s="14">
        <f t="shared" si="1"/>
        <v>60.50579601229046</v>
      </c>
    </row>
    <row r="22" spans="1:5" x14ac:dyDescent="0.25">
      <c r="A22" t="s">
        <v>2</v>
      </c>
      <c r="B22" s="9">
        <v>0.2961393434116304</v>
      </c>
      <c r="C22" s="5">
        <v>1.0976842979083332</v>
      </c>
      <c r="D22" s="2">
        <f t="shared" si="0"/>
        <v>568.86813769770299</v>
      </c>
      <c r="E22" s="14">
        <f t="shared" si="1"/>
        <v>560.07715375459895</v>
      </c>
    </row>
    <row r="23" spans="1:5" x14ac:dyDescent="0.25">
      <c r="A23" t="s">
        <v>7</v>
      </c>
      <c r="B23" s="9">
        <v>8.3284325595876438E-2</v>
      </c>
      <c r="C23" s="5">
        <v>1.0068242079995473</v>
      </c>
      <c r="D23" s="2">
        <f t="shared" si="0"/>
        <v>146.74218152447827</v>
      </c>
      <c r="E23" s="14">
        <f t="shared" si="1"/>
        <v>144.4745063356751</v>
      </c>
    </row>
    <row r="24" spans="1:5" x14ac:dyDescent="0.25">
      <c r="A24" s="8" t="s">
        <v>1</v>
      </c>
      <c r="B24" s="9">
        <v>1</v>
      </c>
      <c r="C24" s="5">
        <v>1</v>
      </c>
      <c r="D24" s="2">
        <f>SUM(D6:D23)</f>
        <v>1777.4680404249675</v>
      </c>
      <c r="E24" s="14">
        <f>SUM(E6:E23)</f>
        <v>1750.0000000000002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75" zoomScaleNormal="75" workbookViewId="0"/>
  </sheetViews>
  <sheetFormatPr defaultRowHeight="15" x14ac:dyDescent="0.25"/>
  <cols>
    <col min="1" max="1" width="24.7109375" customWidth="1"/>
    <col min="2" max="6" width="16.7109375" customWidth="1"/>
  </cols>
  <sheetData>
    <row r="1" spans="1:6" x14ac:dyDescent="0.25">
      <c r="A1" s="8" t="s">
        <v>72</v>
      </c>
    </row>
    <row r="4" spans="1:6" ht="75.75" customHeight="1" x14ac:dyDescent="0.25">
      <c r="A4" t="s">
        <v>45</v>
      </c>
      <c r="B4" s="1" t="s">
        <v>41</v>
      </c>
      <c r="C4" t="s">
        <v>42</v>
      </c>
      <c r="D4" s="1" t="s">
        <v>43</v>
      </c>
      <c r="E4" s="7" t="s">
        <v>44</v>
      </c>
      <c r="F4" s="7" t="s">
        <v>54</v>
      </c>
    </row>
    <row r="5" spans="1:6" x14ac:dyDescent="0.25">
      <c r="B5" s="1"/>
      <c r="D5" s="1"/>
      <c r="E5" s="7"/>
    </row>
    <row r="6" spans="1:6" x14ac:dyDescent="0.25">
      <c r="A6" t="s">
        <v>9</v>
      </c>
      <c r="B6">
        <v>1291</v>
      </c>
      <c r="C6">
        <v>1255</v>
      </c>
      <c r="D6" s="9">
        <f>C6/C$24</f>
        <v>2.2613427510901295E-2</v>
      </c>
      <c r="E6" s="9">
        <f>C6/B6</f>
        <v>0.97211463981409763</v>
      </c>
      <c r="F6" s="5">
        <f>E$24/E6</f>
        <v>1.0139774879134686</v>
      </c>
    </row>
    <row r="7" spans="1:6" x14ac:dyDescent="0.25">
      <c r="A7" t="s">
        <v>13</v>
      </c>
      <c r="B7">
        <v>2228</v>
      </c>
      <c r="C7">
        <v>2215</v>
      </c>
      <c r="D7" s="9">
        <f t="shared" ref="D7:D24" si="0">C7/C$24</f>
        <v>3.9911348156690334E-2</v>
      </c>
      <c r="E7" s="9">
        <f t="shared" ref="E7:E24" si="1">C7/B7</f>
        <v>0.99416517055655296</v>
      </c>
      <c r="F7" s="5">
        <f t="shared" ref="F7:F24" si="2">E$24/E7</f>
        <v>0.99148752102308102</v>
      </c>
    </row>
    <row r="8" spans="1:6" x14ac:dyDescent="0.25">
      <c r="A8" t="s">
        <v>8</v>
      </c>
      <c r="B8">
        <v>1479</v>
      </c>
      <c r="C8">
        <v>1463</v>
      </c>
      <c r="D8" s="9">
        <f t="shared" si="0"/>
        <v>2.6361310317488919E-2</v>
      </c>
      <c r="E8" s="9">
        <f t="shared" si="1"/>
        <v>0.98918187964841109</v>
      </c>
      <c r="F8" s="5">
        <f t="shared" si="2"/>
        <v>0.99648242726904512</v>
      </c>
    </row>
    <row r="9" spans="1:6" x14ac:dyDescent="0.25">
      <c r="A9" t="s">
        <v>14</v>
      </c>
      <c r="B9">
        <v>746</v>
      </c>
      <c r="C9">
        <v>744</v>
      </c>
      <c r="D9" s="9">
        <f t="shared" si="0"/>
        <v>1.3405888500486504E-2</v>
      </c>
      <c r="E9" s="9">
        <f t="shared" si="1"/>
        <v>0.99731903485254692</v>
      </c>
      <c r="F9" s="5">
        <f t="shared" si="2"/>
        <v>0.98835209797067669</v>
      </c>
    </row>
    <row r="10" spans="1:6" x14ac:dyDescent="0.25">
      <c r="A10" t="s">
        <v>6</v>
      </c>
      <c r="B10">
        <v>1851</v>
      </c>
      <c r="C10">
        <v>1837</v>
      </c>
      <c r="D10" s="9">
        <f t="shared" si="0"/>
        <v>3.31002919024109E-2</v>
      </c>
      <c r="E10" s="9">
        <f t="shared" si="1"/>
        <v>0.99243652079956779</v>
      </c>
      <c r="F10" s="5">
        <f t="shared" si="2"/>
        <v>0.99321451778947312</v>
      </c>
    </row>
    <row r="11" spans="1:6" x14ac:dyDescent="0.25">
      <c r="A11" t="s">
        <v>11</v>
      </c>
      <c r="B11">
        <v>836</v>
      </c>
      <c r="C11">
        <v>831</v>
      </c>
      <c r="D11" s="9">
        <f t="shared" si="0"/>
        <v>1.4973512559011136E-2</v>
      </c>
      <c r="E11" s="9">
        <f t="shared" si="1"/>
        <v>0.99401913875598091</v>
      </c>
      <c r="F11" s="5">
        <f t="shared" si="2"/>
        <v>0.99163318090254859</v>
      </c>
    </row>
    <row r="12" spans="1:6" x14ac:dyDescent="0.25">
      <c r="A12" t="s">
        <v>18</v>
      </c>
      <c r="B12">
        <v>2804</v>
      </c>
      <c r="C12">
        <v>2799</v>
      </c>
      <c r="D12" s="9">
        <f t="shared" si="0"/>
        <v>5.043424988287866E-2</v>
      </c>
      <c r="E12" s="9">
        <f t="shared" si="1"/>
        <v>0.99821683309557774</v>
      </c>
      <c r="F12" s="5">
        <f t="shared" si="2"/>
        <v>0.98746317209041268</v>
      </c>
    </row>
    <row r="13" spans="1:6" x14ac:dyDescent="0.25">
      <c r="A13" t="s">
        <v>4</v>
      </c>
      <c r="B13">
        <v>1838</v>
      </c>
      <c r="C13">
        <v>1807</v>
      </c>
      <c r="D13" s="9">
        <f t="shared" si="0"/>
        <v>3.2559731882229992E-2</v>
      </c>
      <c r="E13" s="9">
        <f t="shared" si="1"/>
        <v>0.9831338411316648</v>
      </c>
      <c r="F13" s="5">
        <f t="shared" si="2"/>
        <v>1.0026125835603257</v>
      </c>
    </row>
    <row r="14" spans="1:6" x14ac:dyDescent="0.25">
      <c r="A14" t="s">
        <v>12</v>
      </c>
      <c r="B14">
        <v>1763</v>
      </c>
      <c r="C14">
        <v>1737</v>
      </c>
      <c r="D14" s="9">
        <f t="shared" si="0"/>
        <v>3.1298425168474538E-2</v>
      </c>
      <c r="E14" s="9">
        <f t="shared" si="1"/>
        <v>0.98525241066364155</v>
      </c>
      <c r="F14" s="5">
        <f t="shared" si="2"/>
        <v>1.0004566847785337</v>
      </c>
    </row>
    <row r="15" spans="1:6" x14ac:dyDescent="0.25">
      <c r="A15" t="s">
        <v>17</v>
      </c>
      <c r="B15">
        <v>5028</v>
      </c>
      <c r="C15">
        <v>4935</v>
      </c>
      <c r="D15" s="9">
        <f t="shared" si="0"/>
        <v>8.8922123319759266E-2</v>
      </c>
      <c r="E15" s="9">
        <f t="shared" si="1"/>
        <v>0.98150357995226734</v>
      </c>
      <c r="F15" s="5">
        <f t="shared" si="2"/>
        <v>1.004277906444867</v>
      </c>
    </row>
    <row r="16" spans="1:6" x14ac:dyDescent="0.25">
      <c r="A16" t="s">
        <v>10</v>
      </c>
      <c r="B16">
        <v>1903</v>
      </c>
      <c r="C16">
        <v>1897</v>
      </c>
      <c r="D16" s="9">
        <f t="shared" si="0"/>
        <v>3.4181411942772716E-2</v>
      </c>
      <c r="E16" s="9">
        <f t="shared" si="1"/>
        <v>0.99684708355228591</v>
      </c>
      <c r="F16" s="5">
        <f t="shared" si="2"/>
        <v>0.98882002737073149</v>
      </c>
    </row>
    <row r="17" spans="1:6" x14ac:dyDescent="0.25">
      <c r="A17" t="s">
        <v>15</v>
      </c>
      <c r="B17">
        <v>1626</v>
      </c>
      <c r="C17">
        <v>1610</v>
      </c>
      <c r="D17" s="9">
        <f t="shared" si="0"/>
        <v>2.9010054416375365E-2</v>
      </c>
      <c r="E17" s="9">
        <f t="shared" si="1"/>
        <v>0.99015990159901601</v>
      </c>
      <c r="F17" s="5">
        <f t="shared" si="2"/>
        <v>0.99549816029793536</v>
      </c>
    </row>
    <row r="18" spans="1:6" x14ac:dyDescent="0.25">
      <c r="A18" t="s">
        <v>19</v>
      </c>
      <c r="B18">
        <v>4985</v>
      </c>
      <c r="C18">
        <v>4920</v>
      </c>
      <c r="D18" s="9">
        <f t="shared" si="0"/>
        <v>8.8651843309668812E-2</v>
      </c>
      <c r="E18" s="9">
        <f t="shared" si="1"/>
        <v>0.98696088264794379</v>
      </c>
      <c r="F18" s="5">
        <f t="shared" si="2"/>
        <v>0.99872485097690789</v>
      </c>
    </row>
    <row r="19" spans="1:6" x14ac:dyDescent="0.25">
      <c r="A19" t="s">
        <v>16</v>
      </c>
      <c r="B19">
        <v>2637</v>
      </c>
      <c r="C19">
        <v>2575</v>
      </c>
      <c r="D19" s="9">
        <f t="shared" si="0"/>
        <v>4.6398068398861222E-2</v>
      </c>
      <c r="E19" s="9">
        <f t="shared" si="1"/>
        <v>0.97648843382631778</v>
      </c>
      <c r="F19" s="5">
        <f t="shared" si="2"/>
        <v>1.009435776499864</v>
      </c>
    </row>
    <row r="20" spans="1:6" x14ac:dyDescent="0.25">
      <c r="A20" t="s">
        <v>3</v>
      </c>
      <c r="B20">
        <v>2043</v>
      </c>
      <c r="C20">
        <v>2017</v>
      </c>
      <c r="D20" s="9">
        <f t="shared" si="0"/>
        <v>3.6343652023496341E-2</v>
      </c>
      <c r="E20" s="9">
        <f t="shared" si="1"/>
        <v>0.98727361722956442</v>
      </c>
      <c r="F20" s="5">
        <f t="shared" si="2"/>
        <v>0.99840848903532087</v>
      </c>
    </row>
    <row r="21" spans="1:6" x14ac:dyDescent="0.25">
      <c r="A21" t="s">
        <v>5</v>
      </c>
      <c r="B21">
        <v>2227</v>
      </c>
      <c r="C21">
        <v>2212</v>
      </c>
      <c r="D21" s="9">
        <f t="shared" si="0"/>
        <v>3.9857292154672243E-2</v>
      </c>
      <c r="E21" s="9">
        <f t="shared" si="1"/>
        <v>0.99326448136506507</v>
      </c>
      <c r="F21" s="5">
        <f t="shared" si="2"/>
        <v>0.99238659887236969</v>
      </c>
    </row>
    <row r="22" spans="1:6" x14ac:dyDescent="0.25">
      <c r="A22" t="s">
        <v>2</v>
      </c>
      <c r="B22">
        <v>16263</v>
      </c>
      <c r="C22">
        <v>15933</v>
      </c>
      <c r="D22" s="9">
        <f t="shared" si="0"/>
        <v>0.28709142671807991</v>
      </c>
      <c r="E22" s="9">
        <f t="shared" si="1"/>
        <v>0.97970854085962</v>
      </c>
      <c r="F22" s="5">
        <f t="shared" si="2"/>
        <v>1.00611796195808</v>
      </c>
    </row>
    <row r="23" spans="1:6" x14ac:dyDescent="0.25">
      <c r="A23" t="s">
        <v>7</v>
      </c>
      <c r="B23">
        <v>4755</v>
      </c>
      <c r="C23">
        <v>4711</v>
      </c>
      <c r="D23" s="9">
        <f t="shared" si="0"/>
        <v>8.4885941835741829E-2</v>
      </c>
      <c r="E23" s="9">
        <f t="shared" si="1"/>
        <v>0.99074658254468984</v>
      </c>
      <c r="F23" s="5">
        <f t="shared" si="2"/>
        <v>0.99490866565582414</v>
      </c>
    </row>
    <row r="24" spans="1:6" x14ac:dyDescent="0.25">
      <c r="A24" s="16" t="s">
        <v>1</v>
      </c>
      <c r="B24">
        <v>56303</v>
      </c>
      <c r="C24">
        <v>55498</v>
      </c>
      <c r="D24" s="9">
        <f t="shared" si="0"/>
        <v>1</v>
      </c>
      <c r="E24" s="9">
        <f t="shared" si="1"/>
        <v>0.98570236044260517</v>
      </c>
      <c r="F24" s="5">
        <f t="shared" si="2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</cols>
  <sheetData>
    <row r="1" spans="1:9" x14ac:dyDescent="0.25">
      <c r="A1" s="8" t="s">
        <v>76</v>
      </c>
    </row>
    <row r="3" spans="1:9" x14ac:dyDescent="0.25">
      <c r="A3" t="s">
        <v>30</v>
      </c>
      <c r="B3">
        <v>1050</v>
      </c>
    </row>
    <row r="4" spans="1:9" ht="90" x14ac:dyDescent="0.25">
      <c r="A4" s="8" t="s">
        <v>45</v>
      </c>
      <c r="B4" s="1" t="s">
        <v>43</v>
      </c>
      <c r="C4" s="7" t="s">
        <v>54</v>
      </c>
      <c r="D4" s="1" t="s">
        <v>55</v>
      </c>
      <c r="E4" s="7" t="s">
        <v>60</v>
      </c>
    </row>
    <row r="5" spans="1:9" x14ac:dyDescent="0.25">
      <c r="B5" s="1"/>
      <c r="E5" s="8"/>
    </row>
    <row r="6" spans="1:9" x14ac:dyDescent="0.25">
      <c r="A6" t="s">
        <v>9</v>
      </c>
      <c r="B6" s="9">
        <v>2.2613427510901295E-2</v>
      </c>
      <c r="C6" s="5">
        <v>1.0139774879134686</v>
      </c>
      <c r="D6" s="2">
        <f t="shared" ref="D6:D23" si="0">$B$3*B6*C6</f>
        <v>24.075981741647869</v>
      </c>
      <c r="E6" s="14">
        <f t="shared" ref="E6:E23" si="1">(B$3/D$24)*D6</f>
        <v>24.075981741647869</v>
      </c>
      <c r="H6" s="5"/>
      <c r="I6" s="5"/>
    </row>
    <row r="7" spans="1:9" x14ac:dyDescent="0.25">
      <c r="A7" t="s">
        <v>13</v>
      </c>
      <c r="B7" s="9">
        <v>3.9911348156690334E-2</v>
      </c>
      <c r="C7" s="5">
        <v>0.99148752102308102</v>
      </c>
      <c r="D7" s="2">
        <f t="shared" si="0"/>
        <v>41.550183826794317</v>
      </c>
      <c r="E7" s="14">
        <f t="shared" si="1"/>
        <v>41.550183826794317</v>
      </c>
      <c r="H7" s="5"/>
      <c r="I7" s="5"/>
    </row>
    <row r="8" spans="1:9" x14ac:dyDescent="0.25">
      <c r="A8" t="s">
        <v>8</v>
      </c>
      <c r="B8" s="9">
        <v>2.6361310317488919E-2</v>
      </c>
      <c r="C8" s="5">
        <v>0.99648242726904512</v>
      </c>
      <c r="D8" s="2">
        <f t="shared" si="0"/>
        <v>27.582011615722077</v>
      </c>
      <c r="E8" s="14">
        <f t="shared" si="1"/>
        <v>27.582011615722077</v>
      </c>
      <c r="H8" s="5"/>
      <c r="I8" s="5"/>
    </row>
    <row r="9" spans="1:9" x14ac:dyDescent="0.25">
      <c r="A9" t="s">
        <v>14</v>
      </c>
      <c r="B9" s="9">
        <v>1.3405888500486504E-2</v>
      </c>
      <c r="C9" s="5">
        <v>0.98835209797067669</v>
      </c>
      <c r="D9" s="2">
        <f t="shared" si="0"/>
        <v>13.912224925847646</v>
      </c>
      <c r="E9" s="14">
        <f t="shared" si="1"/>
        <v>13.912224925847646</v>
      </c>
      <c r="H9" s="5"/>
      <c r="I9" s="5"/>
    </row>
    <row r="10" spans="1:9" x14ac:dyDescent="0.25">
      <c r="A10" t="s">
        <v>6</v>
      </c>
      <c r="B10" s="9">
        <v>3.31002919024109E-2</v>
      </c>
      <c r="C10" s="5">
        <v>0.99321451778947312</v>
      </c>
      <c r="D10" s="2">
        <f t="shared" si="0"/>
        <v>34.519474983571037</v>
      </c>
      <c r="E10" s="14">
        <f t="shared" si="1"/>
        <v>34.519474983571037</v>
      </c>
      <c r="H10" s="5"/>
      <c r="I10" s="5"/>
    </row>
    <row r="11" spans="1:9" x14ac:dyDescent="0.25">
      <c r="A11" t="s">
        <v>11</v>
      </c>
      <c r="B11" s="9">
        <v>1.4973512559011136E-2</v>
      </c>
      <c r="C11" s="5">
        <v>0.99163318090254859</v>
      </c>
      <c r="D11" s="2">
        <f t="shared" si="0"/>
        <v>15.590643482585296</v>
      </c>
      <c r="E11" s="14">
        <f t="shared" si="1"/>
        <v>15.590643482585296</v>
      </c>
      <c r="H11" s="5"/>
      <c r="I11" s="5"/>
    </row>
    <row r="12" spans="1:9" x14ac:dyDescent="0.25">
      <c r="A12" t="s">
        <v>18</v>
      </c>
      <c r="B12" s="9">
        <v>5.043424988287866E-2</v>
      </c>
      <c r="C12" s="5">
        <v>0.98746317209041268</v>
      </c>
      <c r="D12" s="2">
        <f t="shared" si="0"/>
        <v>52.292062589915282</v>
      </c>
      <c r="E12" s="14">
        <f t="shared" si="1"/>
        <v>52.292062589915282</v>
      </c>
      <c r="H12" s="5"/>
      <c r="I12" s="5"/>
    </row>
    <row r="13" spans="1:9" x14ac:dyDescent="0.25">
      <c r="A13" t="s">
        <v>4</v>
      </c>
      <c r="B13" s="9">
        <v>3.2559731882229992E-2</v>
      </c>
      <c r="C13" s="5">
        <v>1.0026125835603257</v>
      </c>
      <c r="D13" s="2">
        <f t="shared" si="0"/>
        <v>34.277036747597826</v>
      </c>
      <c r="E13" s="14">
        <f t="shared" si="1"/>
        <v>34.277036747597826</v>
      </c>
      <c r="H13" s="5"/>
      <c r="I13" s="5"/>
    </row>
    <row r="14" spans="1:9" x14ac:dyDescent="0.25">
      <c r="A14" t="s">
        <v>12</v>
      </c>
      <c r="B14" s="9">
        <v>3.1298425168474538E-2</v>
      </c>
      <c r="C14" s="5">
        <v>1.0004566847785337</v>
      </c>
      <c r="D14" s="2">
        <f t="shared" si="0"/>
        <v>32.87835461698311</v>
      </c>
      <c r="E14" s="14">
        <f t="shared" si="1"/>
        <v>32.87835461698311</v>
      </c>
      <c r="H14" s="5"/>
      <c r="I14" s="5"/>
    </row>
    <row r="15" spans="1:9" x14ac:dyDescent="0.25">
      <c r="A15" t="s">
        <v>17</v>
      </c>
      <c r="B15" s="9">
        <v>8.8922123319759266E-2</v>
      </c>
      <c r="C15" s="5">
        <v>1.004277906444867</v>
      </c>
      <c r="D15" s="2">
        <f t="shared" si="0"/>
        <v>93.767650036410132</v>
      </c>
      <c r="E15" s="14">
        <f t="shared" si="1"/>
        <v>93.767650036410132</v>
      </c>
      <c r="H15" s="5"/>
      <c r="I15" s="5"/>
    </row>
    <row r="16" spans="1:9" x14ac:dyDescent="0.25">
      <c r="A16" t="s">
        <v>10</v>
      </c>
      <c r="B16" s="9">
        <v>3.4181411942772716E-2</v>
      </c>
      <c r="C16" s="5">
        <v>0.98882002737073149</v>
      </c>
      <c r="D16" s="2">
        <f t="shared" si="0"/>
        <v>35.489227927463908</v>
      </c>
      <c r="E16" s="14">
        <f t="shared" si="1"/>
        <v>35.489227927463908</v>
      </c>
      <c r="H16" s="5"/>
      <c r="I16" s="5"/>
    </row>
    <row r="17" spans="1:9" x14ac:dyDescent="0.25">
      <c r="A17" t="s">
        <v>15</v>
      </c>
      <c r="B17" s="9">
        <v>2.9010054416375365E-2</v>
      </c>
      <c r="C17" s="5">
        <v>0.99549816029793536</v>
      </c>
      <c r="D17" s="2">
        <f t="shared" si="0"/>
        <v>30.323428591726906</v>
      </c>
      <c r="E17" s="14">
        <f t="shared" si="1"/>
        <v>30.323428591726906</v>
      </c>
      <c r="H17" s="5"/>
      <c r="I17" s="5"/>
    </row>
    <row r="18" spans="1:9" x14ac:dyDescent="0.25">
      <c r="A18" t="s">
        <v>19</v>
      </c>
      <c r="B18" s="9">
        <v>8.8651843309668812E-2</v>
      </c>
      <c r="C18" s="5">
        <v>0.99872485097690789</v>
      </c>
      <c r="D18" s="2">
        <f t="shared" si="0"/>
        <v>92.965738948191031</v>
      </c>
      <c r="E18" s="14">
        <f t="shared" si="1"/>
        <v>92.965738948191031</v>
      </c>
      <c r="H18" s="5"/>
      <c r="I18" s="5"/>
    </row>
    <row r="19" spans="1:9" x14ac:dyDescent="0.25">
      <c r="A19" t="s">
        <v>16</v>
      </c>
      <c r="B19" s="9">
        <v>4.6398068398861222E-2</v>
      </c>
      <c r="C19" s="5">
        <v>1.009435776499864</v>
      </c>
      <c r="D19" s="2">
        <f t="shared" si="0"/>
        <v>49.177663712413199</v>
      </c>
      <c r="E19" s="14">
        <f t="shared" si="1"/>
        <v>49.177663712413199</v>
      </c>
      <c r="H19" s="5"/>
      <c r="I19" s="5"/>
    </row>
    <row r="20" spans="1:9" x14ac:dyDescent="0.25">
      <c r="A20" t="s">
        <v>3</v>
      </c>
      <c r="B20" s="9">
        <v>3.6343652023496341E-2</v>
      </c>
      <c r="C20" s="5">
        <v>0.99840848903532087</v>
      </c>
      <c r="D20" s="2">
        <f t="shared" si="0"/>
        <v>38.100101237944692</v>
      </c>
      <c r="E20" s="14">
        <f t="shared" si="1"/>
        <v>38.100101237944692</v>
      </c>
      <c r="H20" s="5"/>
      <c r="I20" s="5"/>
    </row>
    <row r="21" spans="1:9" x14ac:dyDescent="0.25">
      <c r="A21" t="s">
        <v>5</v>
      </c>
      <c r="B21" s="9">
        <v>3.9857292154672243E-2</v>
      </c>
      <c r="C21" s="5">
        <v>0.99238659887236969</v>
      </c>
      <c r="D21" s="2">
        <f t="shared" si="0"/>
        <v>41.531534731719447</v>
      </c>
      <c r="E21" s="14">
        <f t="shared" si="1"/>
        <v>41.531534731719447</v>
      </c>
      <c r="H21" s="5"/>
      <c r="I21" s="5"/>
    </row>
    <row r="22" spans="1:9" x14ac:dyDescent="0.25">
      <c r="A22" t="s">
        <v>2</v>
      </c>
      <c r="B22" s="9">
        <v>0.28709142671807991</v>
      </c>
      <c r="C22" s="5">
        <v>1.00611796195808</v>
      </c>
      <c r="D22" s="2">
        <f t="shared" si="0"/>
        <v>303.2902332024936</v>
      </c>
      <c r="E22" s="14">
        <f t="shared" si="1"/>
        <v>303.2902332024936</v>
      </c>
      <c r="H22" s="5"/>
      <c r="I22" s="5"/>
    </row>
    <row r="23" spans="1:9" x14ac:dyDescent="0.25">
      <c r="A23" t="s">
        <v>7</v>
      </c>
      <c r="B23" s="9">
        <v>8.4885941835741829E-2</v>
      </c>
      <c r="C23" s="5">
        <v>0.99490866565582414</v>
      </c>
      <c r="D23" s="2">
        <f t="shared" si="0"/>
        <v>88.676447080972594</v>
      </c>
      <c r="E23" s="14">
        <f t="shared" si="1"/>
        <v>88.676447080972594</v>
      </c>
      <c r="H23" s="5"/>
      <c r="I23" s="5"/>
    </row>
    <row r="24" spans="1:9" x14ac:dyDescent="0.25">
      <c r="A24" s="16" t="s">
        <v>1</v>
      </c>
      <c r="B24" s="9">
        <v>1</v>
      </c>
      <c r="C24" s="5">
        <v>1</v>
      </c>
      <c r="D24" s="2">
        <f>SUM(D6:D23)</f>
        <v>1050</v>
      </c>
      <c r="E24" s="14">
        <f>SUM(E6:E23)</f>
        <v>1050</v>
      </c>
      <c r="H24" s="5"/>
      <c r="I2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  <col min="6" max="6" width="19.85546875" customWidth="1"/>
    <col min="7" max="7" width="11.140625" customWidth="1"/>
  </cols>
  <sheetData>
    <row r="1" spans="1:6" x14ac:dyDescent="0.25">
      <c r="A1" s="8" t="s">
        <v>73</v>
      </c>
    </row>
    <row r="3" spans="1:6" x14ac:dyDescent="0.25">
      <c r="E3" s="3"/>
    </row>
    <row r="4" spans="1:6" ht="94.5" customHeight="1" x14ac:dyDescent="0.25">
      <c r="A4" t="s">
        <v>45</v>
      </c>
      <c r="B4" s="1" t="s">
        <v>0</v>
      </c>
      <c r="C4" s="1" t="s">
        <v>20</v>
      </c>
      <c r="D4" s="1" t="s">
        <v>21</v>
      </c>
      <c r="E4" s="7" t="s">
        <v>25</v>
      </c>
      <c r="F4" s="7" t="s">
        <v>26</v>
      </c>
    </row>
    <row r="5" spans="1:6" ht="18" customHeight="1" x14ac:dyDescent="0.25">
      <c r="D5" s="1"/>
      <c r="F5" s="6"/>
    </row>
    <row r="6" spans="1:6" x14ac:dyDescent="0.25">
      <c r="A6" t="s">
        <v>9</v>
      </c>
      <c r="B6">
        <v>73241</v>
      </c>
      <c r="C6" s="2">
        <v>8098</v>
      </c>
      <c r="D6" s="4">
        <f>C6/C$24</f>
        <v>2.1667121521033002E-2</v>
      </c>
      <c r="E6" s="10">
        <f t="shared" ref="E6:E24" si="0">C6/B6</f>
        <v>0.1105664859846261</v>
      </c>
      <c r="F6" s="5">
        <f>E6/E$24</f>
        <v>0.93197525446909657</v>
      </c>
    </row>
    <row r="7" spans="1:6" x14ac:dyDescent="0.25">
      <c r="A7" t="s">
        <v>13</v>
      </c>
      <c r="B7">
        <v>104217</v>
      </c>
      <c r="C7" s="2">
        <v>10492</v>
      </c>
      <c r="D7" s="4">
        <f t="shared" ref="D7:D24" si="1">C7/C$24</f>
        <v>2.8072541244588571E-2</v>
      </c>
      <c r="E7" s="10">
        <f t="shared" si="0"/>
        <v>0.1006745540554804</v>
      </c>
      <c r="F7" s="5">
        <f t="shared" ref="F7:F24" si="2">E7/E$24</f>
        <v>0.8485952347935285</v>
      </c>
    </row>
    <row r="8" spans="1:6" x14ac:dyDescent="0.25">
      <c r="A8" t="s">
        <v>8</v>
      </c>
      <c r="B8">
        <v>81160</v>
      </c>
      <c r="C8" s="2">
        <v>8678</v>
      </c>
      <c r="D8" s="4">
        <f t="shared" si="1"/>
        <v>2.3218977594409038E-2</v>
      </c>
      <c r="E8" s="10">
        <f t="shared" si="0"/>
        <v>0.10692459339576146</v>
      </c>
      <c r="F8" s="5">
        <f t="shared" si="2"/>
        <v>0.90127740111841503</v>
      </c>
    </row>
    <row r="9" spans="1:6" x14ac:dyDescent="0.25">
      <c r="A9" t="s">
        <v>14</v>
      </c>
      <c r="B9">
        <v>43181</v>
      </c>
      <c r="C9" s="2">
        <v>3870</v>
      </c>
      <c r="D9" s="4">
        <f t="shared" si="1"/>
        <v>1.035462586890562E-2</v>
      </c>
      <c r="E9" s="10">
        <f t="shared" si="0"/>
        <v>8.9622750746856258E-2</v>
      </c>
      <c r="F9" s="5">
        <f t="shared" si="2"/>
        <v>0.75543855074797095</v>
      </c>
    </row>
    <row r="10" spans="1:6" x14ac:dyDescent="0.25">
      <c r="A10" t="s">
        <v>6</v>
      </c>
      <c r="B10">
        <v>97159</v>
      </c>
      <c r="C10" s="2">
        <v>11816</v>
      </c>
      <c r="D10" s="4">
        <f t="shared" si="1"/>
        <v>3.1615054074157316E-2</v>
      </c>
      <c r="E10" s="10">
        <f t="shared" si="0"/>
        <v>0.1216150845521259</v>
      </c>
      <c r="F10" s="5">
        <f t="shared" si="2"/>
        <v>1.0251049254518958</v>
      </c>
    </row>
    <row r="11" spans="1:6" x14ac:dyDescent="0.25">
      <c r="A11" t="s">
        <v>11</v>
      </c>
      <c r="B11">
        <v>37130</v>
      </c>
      <c r="C11" s="2">
        <v>3753</v>
      </c>
      <c r="D11" s="4">
        <f t="shared" si="1"/>
        <v>1.00415790403108E-2</v>
      </c>
      <c r="E11" s="10">
        <f t="shared" si="0"/>
        <v>0.10107729598707245</v>
      </c>
      <c r="F11" s="5">
        <f t="shared" si="2"/>
        <v>0.85198998421364724</v>
      </c>
    </row>
    <row r="12" spans="1:6" x14ac:dyDescent="0.25">
      <c r="A12" t="s">
        <v>18</v>
      </c>
      <c r="B12">
        <v>156155</v>
      </c>
      <c r="C12" s="2">
        <v>14131</v>
      </c>
      <c r="D12" s="4">
        <f t="shared" si="1"/>
        <v>3.7809100298063392E-2</v>
      </c>
      <c r="E12" s="10">
        <f t="shared" si="0"/>
        <v>9.0493419999359614E-2</v>
      </c>
      <c r="F12" s="5">
        <f t="shared" si="2"/>
        <v>0.76277750333323313</v>
      </c>
    </row>
    <row r="13" spans="1:6" x14ac:dyDescent="0.25">
      <c r="A13" t="s">
        <v>4</v>
      </c>
      <c r="B13">
        <v>98683</v>
      </c>
      <c r="C13" s="2">
        <v>12368</v>
      </c>
      <c r="D13" s="4">
        <f t="shared" si="1"/>
        <v>3.3091992957784165E-2</v>
      </c>
      <c r="E13" s="10">
        <f t="shared" si="0"/>
        <v>0.12533060405540974</v>
      </c>
      <c r="F13" s="5">
        <f t="shared" si="2"/>
        <v>1.0564233869524209</v>
      </c>
    </row>
    <row r="14" spans="1:6" x14ac:dyDescent="0.25">
      <c r="A14" t="s">
        <v>12</v>
      </c>
      <c r="B14">
        <v>102314</v>
      </c>
      <c r="C14" s="2">
        <v>9824</v>
      </c>
      <c r="D14" s="4">
        <f t="shared" si="1"/>
        <v>2.6285231146286517E-2</v>
      </c>
      <c r="E14" s="10">
        <f t="shared" si="0"/>
        <v>9.6018140234962954E-2</v>
      </c>
      <c r="F14" s="5">
        <f t="shared" si="2"/>
        <v>0.8093458870671878</v>
      </c>
    </row>
    <row r="15" spans="1:6" x14ac:dyDescent="0.25">
      <c r="A15" t="s">
        <v>17</v>
      </c>
      <c r="B15">
        <v>294024</v>
      </c>
      <c r="C15" s="2">
        <v>29166</v>
      </c>
      <c r="D15" s="4">
        <f t="shared" si="1"/>
        <v>7.8036955579457709E-2</v>
      </c>
      <c r="E15" s="10">
        <f t="shared" si="0"/>
        <v>9.9195984001306012E-2</v>
      </c>
      <c r="F15" s="5">
        <f t="shared" si="2"/>
        <v>0.83613222947850774</v>
      </c>
    </row>
    <row r="16" spans="1:6" x14ac:dyDescent="0.25">
      <c r="A16" t="s">
        <v>10</v>
      </c>
      <c r="B16">
        <v>100754</v>
      </c>
      <c r="C16" s="2">
        <v>11401</v>
      </c>
      <c r="D16" s="4">
        <f t="shared" si="1"/>
        <v>3.0504674297517565E-2</v>
      </c>
      <c r="E16" s="10">
        <f t="shared" si="0"/>
        <v>0.11315679774500267</v>
      </c>
      <c r="F16" s="5">
        <f t="shared" si="2"/>
        <v>0.9538092346352649</v>
      </c>
    </row>
    <row r="17" spans="1:6" x14ac:dyDescent="0.25">
      <c r="A17" t="s">
        <v>15</v>
      </c>
      <c r="B17">
        <v>93099</v>
      </c>
      <c r="C17" s="2">
        <v>8739</v>
      </c>
      <c r="D17" s="4">
        <f t="shared" si="1"/>
        <v>2.3382190043505481E-2</v>
      </c>
      <c r="E17" s="10">
        <f t="shared" si="0"/>
        <v>9.3867818129088385E-2</v>
      </c>
      <c r="F17" s="5">
        <f t="shared" si="2"/>
        <v>0.79122062086227618</v>
      </c>
    </row>
    <row r="18" spans="1:6" x14ac:dyDescent="0.25">
      <c r="A18" t="s">
        <v>19</v>
      </c>
      <c r="B18">
        <v>228036</v>
      </c>
      <c r="C18" s="2">
        <v>18283</v>
      </c>
      <c r="D18" s="4">
        <f t="shared" si="1"/>
        <v>4.8918249292300119E-2</v>
      </c>
      <c r="E18" s="10">
        <f t="shared" si="0"/>
        <v>8.0175937132733424E-2</v>
      </c>
      <c r="F18" s="5">
        <f t="shared" si="2"/>
        <v>0.6758104749930044</v>
      </c>
    </row>
    <row r="19" spans="1:6" x14ac:dyDescent="0.25">
      <c r="A19" t="s">
        <v>16</v>
      </c>
      <c r="B19">
        <v>140736</v>
      </c>
      <c r="C19" s="2">
        <v>12675</v>
      </c>
      <c r="D19" s="4">
        <f t="shared" si="1"/>
        <v>3.3913406431105617E-2</v>
      </c>
      <c r="E19" s="10">
        <f t="shared" si="0"/>
        <v>9.0062244201909961E-2</v>
      </c>
      <c r="F19" s="5">
        <f t="shared" si="2"/>
        <v>0.75914308219765569</v>
      </c>
    </row>
    <row r="20" spans="1:6" x14ac:dyDescent="0.25">
      <c r="A20" t="s">
        <v>3</v>
      </c>
      <c r="B20">
        <v>112015</v>
      </c>
      <c r="C20" s="2">
        <v>15241</v>
      </c>
      <c r="D20" s="4">
        <f t="shared" si="1"/>
        <v>4.0779031748834772E-2</v>
      </c>
      <c r="E20" s="10">
        <f t="shared" si="0"/>
        <v>0.13606213453555327</v>
      </c>
      <c r="F20" s="5">
        <f t="shared" si="2"/>
        <v>1.1468804613634256</v>
      </c>
    </row>
    <row r="21" spans="1:6" x14ac:dyDescent="0.25">
      <c r="A21" t="s">
        <v>5</v>
      </c>
      <c r="B21">
        <v>122100</v>
      </c>
      <c r="C21" s="2">
        <v>14802</v>
      </c>
      <c r="D21" s="4">
        <f t="shared" si="1"/>
        <v>3.960443723812429E-2</v>
      </c>
      <c r="E21" s="10">
        <f t="shared" si="0"/>
        <v>0.12122850122850123</v>
      </c>
      <c r="F21" s="5">
        <f t="shared" si="2"/>
        <v>1.0218463784500611</v>
      </c>
    </row>
    <row r="22" spans="1:6" x14ac:dyDescent="0.25">
      <c r="A22" t="s">
        <v>2</v>
      </c>
      <c r="B22">
        <v>993523</v>
      </c>
      <c r="C22" s="2">
        <v>147725</v>
      </c>
      <c r="D22" s="4">
        <f t="shared" si="1"/>
        <v>0.39525506627495677</v>
      </c>
      <c r="E22" s="10">
        <f t="shared" si="0"/>
        <v>0.14868805251614708</v>
      </c>
      <c r="F22" s="5">
        <f t="shared" si="2"/>
        <v>1.2533055052461264</v>
      </c>
    </row>
    <row r="23" spans="1:6" x14ac:dyDescent="0.25">
      <c r="A23" t="s">
        <v>7</v>
      </c>
      <c r="B23">
        <v>272813</v>
      </c>
      <c r="C23" s="2">
        <v>32684</v>
      </c>
      <c r="D23" s="4">
        <f t="shared" si="1"/>
        <v>8.7449765348659253E-2</v>
      </c>
      <c r="E23" s="10">
        <f t="shared" si="0"/>
        <v>0.11980367504481092</v>
      </c>
      <c r="F23" s="5">
        <f t="shared" si="2"/>
        <v>1.0098363852473862</v>
      </c>
    </row>
    <row r="24" spans="1:6" x14ac:dyDescent="0.25">
      <c r="A24" s="16" t="s">
        <v>1</v>
      </c>
      <c r="B24">
        <v>3150340</v>
      </c>
      <c r="C24" s="2">
        <v>373746</v>
      </c>
      <c r="D24" s="4">
        <f t="shared" si="1"/>
        <v>1</v>
      </c>
      <c r="E24" s="10">
        <f t="shared" si="0"/>
        <v>0.11863671857640763</v>
      </c>
      <c r="F24" s="5">
        <f t="shared" si="2"/>
        <v>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</cols>
  <sheetData>
    <row r="1" spans="1:5" x14ac:dyDescent="0.25">
      <c r="A1" s="8" t="s">
        <v>77</v>
      </c>
    </row>
    <row r="3" spans="1:5" ht="27.75" customHeight="1" x14ac:dyDescent="0.25">
      <c r="A3" t="s">
        <v>30</v>
      </c>
      <c r="B3">
        <v>1750</v>
      </c>
    </row>
    <row r="4" spans="1:5" ht="107.25" customHeight="1" x14ac:dyDescent="0.25">
      <c r="A4" t="s">
        <v>45</v>
      </c>
      <c r="B4" s="1" t="s">
        <v>21</v>
      </c>
      <c r="C4" s="1" t="s">
        <v>26</v>
      </c>
      <c r="D4" s="1" t="s">
        <v>22</v>
      </c>
      <c r="E4" s="7" t="s">
        <v>60</v>
      </c>
    </row>
    <row r="5" spans="1:5" ht="18" customHeight="1" x14ac:dyDescent="0.25">
      <c r="B5" s="1"/>
      <c r="E5" s="8"/>
    </row>
    <row r="6" spans="1:5" x14ac:dyDescent="0.25">
      <c r="A6" t="s">
        <v>9</v>
      </c>
      <c r="B6" s="4">
        <v>2.1667121521033002E-2</v>
      </c>
      <c r="C6" s="5">
        <v>0.93197525446909657</v>
      </c>
      <c r="D6" s="2">
        <f t="shared" ref="D6:D23" si="0">$B$3*B6*C6</f>
        <v>35.338136913060751</v>
      </c>
      <c r="E6" s="14">
        <f t="shared" ref="E6:E23" si="1">(B$3/D$24)*D6</f>
        <v>33.934112320704791</v>
      </c>
    </row>
    <row r="7" spans="1:5" x14ac:dyDescent="0.25">
      <c r="A7" t="s">
        <v>13</v>
      </c>
      <c r="B7" s="4">
        <v>2.8072541244588571E-2</v>
      </c>
      <c r="C7" s="5">
        <v>0.8485952347935285</v>
      </c>
      <c r="D7" s="2">
        <f t="shared" si="0"/>
        <v>41.688893275229638</v>
      </c>
      <c r="E7" s="14">
        <f t="shared" si="1"/>
        <v>40.032545869860563</v>
      </c>
    </row>
    <row r="8" spans="1:5" x14ac:dyDescent="0.25">
      <c r="A8" t="s">
        <v>8</v>
      </c>
      <c r="B8" s="4">
        <v>2.3218977594409038E-2</v>
      </c>
      <c r="C8" s="5">
        <v>0.90127740111841503</v>
      </c>
      <c r="D8" s="2">
        <f t="shared" si="0"/>
        <v>36.621794620102449</v>
      </c>
      <c r="E8" s="14">
        <f t="shared" si="1"/>
        <v>35.166768839050896</v>
      </c>
    </row>
    <row r="9" spans="1:5" x14ac:dyDescent="0.25">
      <c r="A9" t="s">
        <v>14</v>
      </c>
      <c r="B9" s="4">
        <v>1.035462586890562E-2</v>
      </c>
      <c r="C9" s="5">
        <v>0.75543855074797095</v>
      </c>
      <c r="D9" s="2">
        <f t="shared" si="0"/>
        <v>13.688996229901145</v>
      </c>
      <c r="E9" s="14">
        <f t="shared" si="1"/>
        <v>13.145116754909758</v>
      </c>
    </row>
    <row r="10" spans="1:5" x14ac:dyDescent="0.25">
      <c r="A10" t="s">
        <v>6</v>
      </c>
      <c r="B10" s="4">
        <v>3.1615054074157316E-2</v>
      </c>
      <c r="C10" s="5">
        <v>1.0251049254518958</v>
      </c>
      <c r="D10" s="2">
        <f t="shared" si="0"/>
        <v>56.715308387231701</v>
      </c>
      <c r="E10" s="14">
        <f t="shared" si="1"/>
        <v>54.461944325209096</v>
      </c>
    </row>
    <row r="11" spans="1:5" x14ac:dyDescent="0.25">
      <c r="A11" t="s">
        <v>11</v>
      </c>
      <c r="B11" s="4">
        <v>1.00415790403108E-2</v>
      </c>
      <c r="C11" s="5">
        <v>0.85198998421364724</v>
      </c>
      <c r="D11" s="2">
        <f t="shared" si="0"/>
        <v>14.971818344060356</v>
      </c>
      <c r="E11" s="14">
        <f t="shared" si="1"/>
        <v>14.376970879434182</v>
      </c>
    </row>
    <row r="12" spans="1:5" x14ac:dyDescent="0.25">
      <c r="A12" t="s">
        <v>18</v>
      </c>
      <c r="B12" s="4">
        <v>3.7809100298063392E-2</v>
      </c>
      <c r="C12" s="5">
        <v>0.76277750333323313</v>
      </c>
      <c r="D12" s="2">
        <f t="shared" si="0"/>
        <v>50.469879475107035</v>
      </c>
      <c r="E12" s="14">
        <f t="shared" si="1"/>
        <v>48.464653446054506</v>
      </c>
    </row>
    <row r="13" spans="1:5" x14ac:dyDescent="0.25">
      <c r="A13" t="s">
        <v>4</v>
      </c>
      <c r="B13" s="4">
        <v>3.3091992957784165E-2</v>
      </c>
      <c r="C13" s="5">
        <v>1.0564233869524209</v>
      </c>
      <c r="D13" s="2">
        <f t="shared" si="0"/>
        <v>61.178521742569018</v>
      </c>
      <c r="E13" s="14">
        <f t="shared" si="1"/>
        <v>58.747829109794594</v>
      </c>
    </row>
    <row r="14" spans="1:5" x14ac:dyDescent="0.25">
      <c r="A14" t="s">
        <v>12</v>
      </c>
      <c r="B14" s="4">
        <v>2.6285231146286517E-2</v>
      </c>
      <c r="C14" s="5">
        <v>0.8093458870671878</v>
      </c>
      <c r="D14" s="2">
        <f t="shared" si="0"/>
        <v>37.229226508000338</v>
      </c>
      <c r="E14" s="14">
        <f t="shared" si="1"/>
        <v>35.75006676338166</v>
      </c>
    </row>
    <row r="15" spans="1:5" x14ac:dyDescent="0.25">
      <c r="A15" t="s">
        <v>17</v>
      </c>
      <c r="B15" s="4">
        <v>7.8036955579457709E-2</v>
      </c>
      <c r="C15" s="5">
        <v>0.83613222947850774</v>
      </c>
      <c r="D15" s="2">
        <f t="shared" si="0"/>
        <v>114.18612388814267</v>
      </c>
      <c r="E15" s="14">
        <f t="shared" si="1"/>
        <v>109.64937860247078</v>
      </c>
    </row>
    <row r="16" spans="1:5" x14ac:dyDescent="0.25">
      <c r="A16" t="s">
        <v>10</v>
      </c>
      <c r="B16" s="4">
        <v>3.0504674297517565E-2</v>
      </c>
      <c r="C16" s="5">
        <v>0.9538092346352649</v>
      </c>
      <c r="D16" s="2">
        <f t="shared" si="0"/>
        <v>50.917370077898212</v>
      </c>
      <c r="E16" s="14">
        <f t="shared" si="1"/>
        <v>48.89436473544518</v>
      </c>
    </row>
    <row r="17" spans="1:5" x14ac:dyDescent="0.25">
      <c r="A17" t="s">
        <v>15</v>
      </c>
      <c r="B17" s="4">
        <v>2.3382190043505481E-2</v>
      </c>
      <c r="C17" s="5">
        <v>0.79122062086227618</v>
      </c>
      <c r="D17" s="2">
        <f t="shared" si="0"/>
        <v>32.375824115848744</v>
      </c>
      <c r="E17" s="14">
        <f t="shared" si="1"/>
        <v>31.089495598635875</v>
      </c>
    </row>
    <row r="18" spans="1:5" x14ac:dyDescent="0.25">
      <c r="A18" t="s">
        <v>19</v>
      </c>
      <c r="B18" s="4">
        <v>4.8918249292300119E-2</v>
      </c>
      <c r="C18" s="5">
        <v>0.6758104749930044</v>
      </c>
      <c r="D18" s="2">
        <f t="shared" si="0"/>
        <v>57.854064257597202</v>
      </c>
      <c r="E18" s="14">
        <f t="shared" si="1"/>
        <v>55.555456122560322</v>
      </c>
    </row>
    <row r="19" spans="1:5" x14ac:dyDescent="0.25">
      <c r="A19" t="s">
        <v>16</v>
      </c>
      <c r="B19" s="4">
        <v>3.3913406431105617E-2</v>
      </c>
      <c r="C19" s="5">
        <v>0.75914308219765569</v>
      </c>
      <c r="D19" s="2">
        <f t="shared" si="0"/>
        <v>45.053973800379808</v>
      </c>
      <c r="E19" s="14">
        <f t="shared" si="1"/>
        <v>43.263927897430264</v>
      </c>
    </row>
    <row r="20" spans="1:5" x14ac:dyDescent="0.25">
      <c r="A20" t="s">
        <v>3</v>
      </c>
      <c r="B20" s="4">
        <v>4.0779031748834772E-2</v>
      </c>
      <c r="C20" s="5">
        <v>1.1468804613634256</v>
      </c>
      <c r="D20" s="2">
        <f t="shared" si="0"/>
        <v>81.84518080560045</v>
      </c>
      <c r="E20" s="14">
        <f t="shared" si="1"/>
        <v>78.593378173798087</v>
      </c>
    </row>
    <row r="21" spans="1:5" x14ac:dyDescent="0.25">
      <c r="A21" t="s">
        <v>5</v>
      </c>
      <c r="B21" s="4">
        <v>3.960443723812429E-2</v>
      </c>
      <c r="C21" s="5">
        <v>1.0218463784500611</v>
      </c>
      <c r="D21" s="2">
        <f t="shared" si="0"/>
        <v>70.821888834077569</v>
      </c>
      <c r="E21" s="14">
        <f t="shared" si="1"/>
        <v>68.008054198573788</v>
      </c>
    </row>
    <row r="22" spans="1:5" x14ac:dyDescent="0.25">
      <c r="A22" t="s">
        <v>2</v>
      </c>
      <c r="B22" s="4">
        <v>0.39525506627495677</v>
      </c>
      <c r="C22" s="5">
        <v>1.2533055052461264</v>
      </c>
      <c r="D22" s="2">
        <f t="shared" si="0"/>
        <v>866.90686344294534</v>
      </c>
      <c r="E22" s="14">
        <f t="shared" si="1"/>
        <v>832.46366236105098</v>
      </c>
    </row>
    <row r="23" spans="1:5" x14ac:dyDescent="0.25">
      <c r="A23" t="s">
        <v>7</v>
      </c>
      <c r="B23" s="4">
        <v>8.7449765348659253E-2</v>
      </c>
      <c r="C23" s="5">
        <v>1.0098363852473862</v>
      </c>
      <c r="D23" s="2">
        <f t="shared" si="0"/>
        <v>154.54242112823883</v>
      </c>
      <c r="E23" s="14">
        <f t="shared" si="1"/>
        <v>148.40227400163457</v>
      </c>
    </row>
    <row r="24" spans="1:5" x14ac:dyDescent="0.25">
      <c r="A24" s="16" t="s">
        <v>1</v>
      </c>
      <c r="B24" s="4">
        <v>1</v>
      </c>
      <c r="C24" s="5">
        <v>1</v>
      </c>
      <c r="D24" s="2">
        <f>SUM(D6:D23)</f>
        <v>1822.4062858459913</v>
      </c>
      <c r="E24" s="14">
        <f>SUM(E6:E23)</f>
        <v>1749.9999999999998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  <col min="6" max="6" width="15.5703125" customWidth="1"/>
    <col min="7" max="7" width="17" customWidth="1"/>
  </cols>
  <sheetData>
    <row r="1" spans="1:7" x14ac:dyDescent="0.25">
      <c r="A1" s="8" t="s">
        <v>74</v>
      </c>
    </row>
    <row r="3" spans="1:7" x14ac:dyDescent="0.25">
      <c r="F3" s="8"/>
    </row>
    <row r="4" spans="1:7" ht="90" x14ac:dyDescent="0.25">
      <c r="A4" t="s">
        <v>45</v>
      </c>
      <c r="B4" s="1" t="s">
        <v>0</v>
      </c>
      <c r="C4" s="1" t="s">
        <v>23</v>
      </c>
      <c r="D4" s="1" t="s">
        <v>24</v>
      </c>
      <c r="E4" s="1" t="s">
        <v>28</v>
      </c>
      <c r="F4" s="7" t="s">
        <v>27</v>
      </c>
      <c r="G4" s="7" t="s">
        <v>29</v>
      </c>
    </row>
    <row r="5" spans="1:7" x14ac:dyDescent="0.25">
      <c r="B5" s="1"/>
      <c r="C5" s="1"/>
      <c r="D5" s="1"/>
      <c r="E5" s="1"/>
      <c r="F5" s="7"/>
      <c r="G5" s="7"/>
    </row>
    <row r="6" spans="1:7" x14ac:dyDescent="0.25">
      <c r="A6" t="s">
        <v>9</v>
      </c>
      <c r="B6">
        <v>73241</v>
      </c>
      <c r="C6" s="2">
        <v>62056</v>
      </c>
      <c r="D6">
        <v>9833</v>
      </c>
      <c r="E6" s="9">
        <f>D6/D$24</f>
        <v>2.7091736648372236E-2</v>
      </c>
      <c r="F6" s="10">
        <f t="shared" ref="F6:F24" si="0">D6/C6</f>
        <v>0.15845365476343948</v>
      </c>
      <c r="G6" s="5">
        <f>F6/F$24</f>
        <v>1.186829888561824</v>
      </c>
    </row>
    <row r="7" spans="1:7" x14ac:dyDescent="0.25">
      <c r="A7" t="s">
        <v>13</v>
      </c>
      <c r="B7">
        <v>104217</v>
      </c>
      <c r="C7" s="2">
        <v>88583</v>
      </c>
      <c r="D7">
        <v>10555</v>
      </c>
      <c r="E7" s="9">
        <f t="shared" ref="E7:E24" si="1">D7/D$24</f>
        <v>2.9080980405122442E-2</v>
      </c>
      <c r="F7" s="10">
        <f t="shared" si="0"/>
        <v>0.11915378797286161</v>
      </c>
      <c r="G7" s="5">
        <f t="shared" ref="G7:G24" si="2">F7/F$24</f>
        <v>0.89247090647845229</v>
      </c>
    </row>
    <row r="8" spans="1:7" x14ac:dyDescent="0.25">
      <c r="A8" t="s">
        <v>8</v>
      </c>
      <c r="B8">
        <v>81160</v>
      </c>
      <c r="C8" s="2">
        <v>67514</v>
      </c>
      <c r="D8">
        <v>10403</v>
      </c>
      <c r="E8" s="9">
        <f t="shared" si="1"/>
        <v>2.8662192245806607E-2</v>
      </c>
      <c r="F8" s="10">
        <f t="shared" si="0"/>
        <v>0.15408655982462896</v>
      </c>
      <c r="G8" s="5">
        <f t="shared" si="2"/>
        <v>1.1541200163452112</v>
      </c>
    </row>
    <row r="9" spans="1:7" x14ac:dyDescent="0.25">
      <c r="A9" t="s">
        <v>14</v>
      </c>
      <c r="B9">
        <v>43181</v>
      </c>
      <c r="C9" s="2">
        <v>35339</v>
      </c>
      <c r="D9">
        <v>6084</v>
      </c>
      <c r="E9" s="9">
        <f t="shared" si="1"/>
        <v>1.6762547113667921E-2</v>
      </c>
      <c r="F9" s="10">
        <f t="shared" si="0"/>
        <v>0.17216106850788082</v>
      </c>
      <c r="G9" s="5">
        <f t="shared" si="2"/>
        <v>1.2894994568407869</v>
      </c>
    </row>
    <row r="10" spans="1:7" x14ac:dyDescent="0.25">
      <c r="A10" t="s">
        <v>6</v>
      </c>
      <c r="B10">
        <v>97159</v>
      </c>
      <c r="C10" s="2">
        <v>83355</v>
      </c>
      <c r="D10">
        <v>10192</v>
      </c>
      <c r="E10" s="9">
        <f t="shared" si="1"/>
        <v>2.8080848156230024E-2</v>
      </c>
      <c r="F10" s="10">
        <f t="shared" si="0"/>
        <v>0.12227220922560135</v>
      </c>
      <c r="G10" s="5">
        <f t="shared" si="2"/>
        <v>0.91582811810858689</v>
      </c>
    </row>
    <row r="11" spans="1:7" x14ac:dyDescent="0.25">
      <c r="A11" t="s">
        <v>11</v>
      </c>
      <c r="B11">
        <v>37130</v>
      </c>
      <c r="C11" s="2">
        <v>31906</v>
      </c>
      <c r="D11">
        <v>3501</v>
      </c>
      <c r="E11" s="9">
        <f t="shared" si="1"/>
        <v>9.6459035905574284E-3</v>
      </c>
      <c r="F11" s="10">
        <f t="shared" si="0"/>
        <v>0.10972857769698489</v>
      </c>
      <c r="G11" s="5">
        <f t="shared" si="2"/>
        <v>0.82187536686726037</v>
      </c>
    </row>
    <row r="12" spans="1:7" x14ac:dyDescent="0.25">
      <c r="A12" t="s">
        <v>18</v>
      </c>
      <c r="B12">
        <v>156155</v>
      </c>
      <c r="C12" s="2">
        <v>135154</v>
      </c>
      <c r="D12">
        <v>22067</v>
      </c>
      <c r="E12" s="9">
        <f t="shared" si="1"/>
        <v>6.0798673102779428E-2</v>
      </c>
      <c r="F12" s="10">
        <f t="shared" si="0"/>
        <v>0.16327300708821049</v>
      </c>
      <c r="G12" s="5">
        <f t="shared" si="2"/>
        <v>1.2229272028906564</v>
      </c>
    </row>
    <row r="13" spans="1:7" x14ac:dyDescent="0.25">
      <c r="A13" t="s">
        <v>4</v>
      </c>
      <c r="B13">
        <v>98683</v>
      </c>
      <c r="C13" s="2">
        <v>82032</v>
      </c>
      <c r="D13">
        <v>14315</v>
      </c>
      <c r="E13" s="9">
        <f t="shared" si="1"/>
        <v>3.944047697767198E-2</v>
      </c>
      <c r="F13" s="10">
        <f t="shared" si="0"/>
        <v>0.17450507119173006</v>
      </c>
      <c r="G13" s="5">
        <f t="shared" si="2"/>
        <v>1.307056214671426</v>
      </c>
    </row>
    <row r="14" spans="1:7" x14ac:dyDescent="0.25">
      <c r="A14" t="s">
        <v>12</v>
      </c>
      <c r="B14">
        <v>102314</v>
      </c>
      <c r="C14" s="2">
        <v>85990</v>
      </c>
      <c r="D14">
        <v>13885</v>
      </c>
      <c r="E14" s="9">
        <f t="shared" si="1"/>
        <v>3.8255747316449561E-2</v>
      </c>
      <c r="F14" s="10">
        <f t="shared" si="0"/>
        <v>0.16147226421676938</v>
      </c>
      <c r="G14" s="5">
        <f t="shared" si="2"/>
        <v>1.2094395022463791</v>
      </c>
    </row>
    <row r="15" spans="1:7" x14ac:dyDescent="0.25">
      <c r="A15" t="s">
        <v>17</v>
      </c>
      <c r="B15">
        <v>294024</v>
      </c>
      <c r="C15" s="2">
        <v>256206</v>
      </c>
      <c r="D15">
        <v>38338</v>
      </c>
      <c r="E15" s="9">
        <f t="shared" si="1"/>
        <v>0.10562829244638409</v>
      </c>
      <c r="F15" s="10">
        <f t="shared" si="0"/>
        <v>0.14963740115375909</v>
      </c>
      <c r="G15" s="5">
        <f t="shared" si="2"/>
        <v>1.1207954805531803</v>
      </c>
    </row>
    <row r="16" spans="1:7" x14ac:dyDescent="0.25">
      <c r="A16" t="s">
        <v>10</v>
      </c>
      <c r="B16">
        <v>100754</v>
      </c>
      <c r="C16" s="2">
        <v>89087</v>
      </c>
      <c r="D16">
        <v>7853</v>
      </c>
      <c r="E16" s="9">
        <f t="shared" si="1"/>
        <v>2.1636469836231787E-2</v>
      </c>
      <c r="F16" s="10">
        <f t="shared" si="0"/>
        <v>8.8149786164086794E-2</v>
      </c>
      <c r="G16" s="5">
        <f t="shared" si="2"/>
        <v>0.66024858212365312</v>
      </c>
    </row>
    <row r="17" spans="1:7" x14ac:dyDescent="0.25">
      <c r="A17" t="s">
        <v>15</v>
      </c>
      <c r="B17">
        <v>93099</v>
      </c>
      <c r="C17" s="2">
        <v>77609</v>
      </c>
      <c r="D17">
        <v>13011</v>
      </c>
      <c r="E17" s="9">
        <f t="shared" si="1"/>
        <v>3.584771540038352E-2</v>
      </c>
      <c r="F17" s="10">
        <f t="shared" si="0"/>
        <v>0.1676480820523393</v>
      </c>
      <c r="G17" s="5">
        <f t="shared" si="2"/>
        <v>1.2556968461019704</v>
      </c>
    </row>
    <row r="18" spans="1:7" x14ac:dyDescent="0.25">
      <c r="A18" t="s">
        <v>19</v>
      </c>
      <c r="B18">
        <v>228036</v>
      </c>
      <c r="C18" s="2">
        <v>195510</v>
      </c>
      <c r="D18">
        <v>28462</v>
      </c>
      <c r="E18" s="9">
        <f t="shared" si="1"/>
        <v>7.8418082831889613E-2</v>
      </c>
      <c r="F18" s="10">
        <f t="shared" si="0"/>
        <v>0.14557823129251701</v>
      </c>
      <c r="G18" s="5">
        <f t="shared" si="2"/>
        <v>1.0903919905152653</v>
      </c>
    </row>
    <row r="19" spans="1:7" x14ac:dyDescent="0.25">
      <c r="A19" t="s">
        <v>16</v>
      </c>
      <c r="B19">
        <v>140736</v>
      </c>
      <c r="C19" s="2">
        <v>117708</v>
      </c>
      <c r="D19">
        <v>16584</v>
      </c>
      <c r="E19" s="9">
        <f t="shared" si="1"/>
        <v>4.5691992329564238E-2</v>
      </c>
      <c r="F19" s="10">
        <f t="shared" si="0"/>
        <v>0.14089101845244165</v>
      </c>
      <c r="G19" s="5">
        <f t="shared" si="2"/>
        <v>1.0552844109459758</v>
      </c>
    </row>
    <row r="20" spans="1:7" x14ac:dyDescent="0.25">
      <c r="A20" t="s">
        <v>3</v>
      </c>
      <c r="B20">
        <v>112015</v>
      </c>
      <c r="C20" s="2">
        <v>95914</v>
      </c>
      <c r="D20">
        <v>15604</v>
      </c>
      <c r="E20" s="9">
        <f t="shared" si="1"/>
        <v>4.2991910776080583E-2</v>
      </c>
      <c r="F20" s="10">
        <f t="shared" si="0"/>
        <v>0.16268740746919116</v>
      </c>
      <c r="G20" s="5">
        <f t="shared" si="2"/>
        <v>1.2185410173424585</v>
      </c>
    </row>
    <row r="21" spans="1:7" x14ac:dyDescent="0.25">
      <c r="A21" t="s">
        <v>5</v>
      </c>
      <c r="B21">
        <v>122100</v>
      </c>
      <c r="C21" s="2">
        <v>103866</v>
      </c>
      <c r="D21">
        <v>15064</v>
      </c>
      <c r="E21" s="9">
        <f t="shared" si="1"/>
        <v>4.1504110736405919E-2</v>
      </c>
      <c r="F21" s="10">
        <f t="shared" si="0"/>
        <v>0.14503302331850654</v>
      </c>
      <c r="G21" s="5">
        <f t="shared" si="2"/>
        <v>1.086308341450787</v>
      </c>
    </row>
    <row r="22" spans="1:7" x14ac:dyDescent="0.25">
      <c r="A22" t="s">
        <v>2</v>
      </c>
      <c r="B22">
        <v>993523</v>
      </c>
      <c r="C22" s="2">
        <v>874136</v>
      </c>
      <c r="D22">
        <v>95697</v>
      </c>
      <c r="E22" s="9">
        <f t="shared" si="1"/>
        <v>0.26366296369767905</v>
      </c>
      <c r="F22" s="10">
        <f t="shared" si="0"/>
        <v>0.10947609982885959</v>
      </c>
      <c r="G22" s="5">
        <f t="shared" si="2"/>
        <v>0.81998428849144855</v>
      </c>
    </row>
    <row r="23" spans="1:7" x14ac:dyDescent="0.25">
      <c r="A23" t="s">
        <v>7</v>
      </c>
      <c r="B23">
        <v>272813</v>
      </c>
      <c r="C23" s="2">
        <v>236573</v>
      </c>
      <c r="D23">
        <v>31504</v>
      </c>
      <c r="E23" s="9">
        <f t="shared" si="1"/>
        <v>8.6799356388723575E-2</v>
      </c>
      <c r="F23" s="10">
        <f t="shared" si="0"/>
        <v>0.13316819755424331</v>
      </c>
      <c r="G23" s="5">
        <f t="shared" si="2"/>
        <v>0.99743989685335099</v>
      </c>
    </row>
    <row r="24" spans="1:7" x14ac:dyDescent="0.25">
      <c r="A24" s="16" t="s">
        <v>1</v>
      </c>
      <c r="B24">
        <v>3150340</v>
      </c>
      <c r="C24" s="2">
        <v>2718538</v>
      </c>
      <c r="D24">
        <v>362952</v>
      </c>
      <c r="E24" s="9">
        <f t="shared" si="1"/>
        <v>1</v>
      </c>
      <c r="F24" s="10">
        <f t="shared" si="0"/>
        <v>0.13350999691746079</v>
      </c>
      <c r="G24" s="5">
        <f t="shared" si="2"/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5" zoomScaleNormal="75" workbookViewId="0"/>
  </sheetViews>
  <sheetFormatPr defaultRowHeight="15" x14ac:dyDescent="0.25"/>
  <cols>
    <col min="1" max="1" width="24.7109375" customWidth="1"/>
    <col min="2" max="5" width="16.7109375" customWidth="1"/>
  </cols>
  <sheetData>
    <row r="1" spans="1:5" x14ac:dyDescent="0.25">
      <c r="A1" s="8" t="s">
        <v>78</v>
      </c>
    </row>
    <row r="3" spans="1:5" x14ac:dyDescent="0.25">
      <c r="A3" t="s">
        <v>30</v>
      </c>
      <c r="B3">
        <v>1050</v>
      </c>
    </row>
    <row r="4" spans="1:5" ht="90" x14ac:dyDescent="0.25">
      <c r="A4" t="s">
        <v>45</v>
      </c>
      <c r="B4" s="1" t="s">
        <v>28</v>
      </c>
      <c r="C4" s="7" t="s">
        <v>29</v>
      </c>
      <c r="D4" s="1" t="s">
        <v>22</v>
      </c>
      <c r="E4" s="1" t="s">
        <v>60</v>
      </c>
    </row>
    <row r="5" spans="1:5" x14ac:dyDescent="0.25">
      <c r="B5" s="1"/>
      <c r="C5" s="7"/>
    </row>
    <row r="6" spans="1:5" x14ac:dyDescent="0.25">
      <c r="A6" t="s">
        <v>9</v>
      </c>
      <c r="B6" s="9">
        <v>2.7091736648372236E-2</v>
      </c>
      <c r="C6" s="5">
        <v>1.186829888561824</v>
      </c>
      <c r="D6" s="2">
        <f>$B$3*B6*C6</f>
        <v>33.760946926700598</v>
      </c>
      <c r="E6" s="2">
        <f>($B$3/$D$24)*D6</f>
        <v>32.768704656008104</v>
      </c>
    </row>
    <row r="7" spans="1:5" x14ac:dyDescent="0.25">
      <c r="A7" t="s">
        <v>13</v>
      </c>
      <c r="B7" s="9">
        <v>2.9080980405122442E-2</v>
      </c>
      <c r="C7" s="5">
        <v>0.89247090647845229</v>
      </c>
      <c r="D7" s="2">
        <f t="shared" ref="D7:D23" si="0">$B$3*B7*C7</f>
        <v>27.251625390613821</v>
      </c>
      <c r="E7" s="2">
        <f t="shared" ref="E7:E23" si="1">($B$3/$D$24)*D7</f>
        <v>26.450693630128793</v>
      </c>
    </row>
    <row r="8" spans="1:5" x14ac:dyDescent="0.25">
      <c r="A8" t="s">
        <v>8</v>
      </c>
      <c r="B8" s="9">
        <v>2.8662192245806607E-2</v>
      </c>
      <c r="C8" s="5">
        <v>1.1541200163452112</v>
      </c>
      <c r="D8" s="2">
        <f t="shared" si="0"/>
        <v>34.733590272380901</v>
      </c>
      <c r="E8" s="2">
        <f t="shared" si="1"/>
        <v>33.712761782113844</v>
      </c>
    </row>
    <row r="9" spans="1:5" x14ac:dyDescent="0.25">
      <c r="A9" t="s">
        <v>14</v>
      </c>
      <c r="B9" s="9">
        <v>1.6762547113667921E-2</v>
      </c>
      <c r="C9" s="5">
        <v>1.2894994568407869</v>
      </c>
      <c r="D9" s="2">
        <f t="shared" si="0"/>
        <v>22.696060168260029</v>
      </c>
      <c r="E9" s="2">
        <f t="shared" si="1"/>
        <v>22.029017554614693</v>
      </c>
    </row>
    <row r="10" spans="1:5" x14ac:dyDescent="0.25">
      <c r="A10" t="s">
        <v>6</v>
      </c>
      <c r="B10" s="9">
        <v>2.8080848156230024E-2</v>
      </c>
      <c r="C10" s="5">
        <v>0.91582811810858689</v>
      </c>
      <c r="D10" s="2">
        <f t="shared" si="0"/>
        <v>27.003091837903781</v>
      </c>
      <c r="E10" s="2">
        <f t="shared" si="1"/>
        <v>26.209464537723726</v>
      </c>
    </row>
    <row r="11" spans="1:5" x14ac:dyDescent="0.25">
      <c r="A11" t="s">
        <v>11</v>
      </c>
      <c r="B11" s="9">
        <v>9.6459035905574284E-3</v>
      </c>
      <c r="C11" s="5">
        <v>0.82187536686726037</v>
      </c>
      <c r="D11" s="2">
        <f t="shared" si="0"/>
        <v>8.3241170798683903</v>
      </c>
      <c r="E11" s="2">
        <f t="shared" si="1"/>
        <v>8.0794692964169563</v>
      </c>
    </row>
    <row r="12" spans="1:5" x14ac:dyDescent="0.25">
      <c r="A12" t="s">
        <v>18</v>
      </c>
      <c r="B12" s="9">
        <v>6.0798673102779428E-2</v>
      </c>
      <c r="C12" s="5">
        <v>1.2229272028906564</v>
      </c>
      <c r="D12" s="2">
        <f t="shared" si="0"/>
        <v>78.069968798897705</v>
      </c>
      <c r="E12" s="2">
        <f t="shared" si="1"/>
        <v>75.775473822732039</v>
      </c>
    </row>
    <row r="13" spans="1:5" x14ac:dyDescent="0.25">
      <c r="A13" t="s">
        <v>4</v>
      </c>
      <c r="B13" s="9">
        <v>3.944047697767198E-2</v>
      </c>
      <c r="C13" s="5">
        <v>1.307056214671426</v>
      </c>
      <c r="D13" s="2">
        <f t="shared" si="0"/>
        <v>54.128466570435037</v>
      </c>
      <c r="E13" s="2">
        <f t="shared" si="1"/>
        <v>52.537618046678894</v>
      </c>
    </row>
    <row r="14" spans="1:5" x14ac:dyDescent="0.25">
      <c r="A14" t="s">
        <v>12</v>
      </c>
      <c r="B14" s="9">
        <v>3.8255747316449561E-2</v>
      </c>
      <c r="C14" s="5">
        <v>1.2094395022463791</v>
      </c>
      <c r="D14" s="2">
        <f t="shared" si="0"/>
        <v>48.581412592093507</v>
      </c>
      <c r="E14" s="2">
        <f t="shared" si="1"/>
        <v>47.15359330584878</v>
      </c>
    </row>
    <row r="15" spans="1:5" x14ac:dyDescent="0.25">
      <c r="A15" t="s">
        <v>17</v>
      </c>
      <c r="B15" s="9">
        <v>0.10562829244638409</v>
      </c>
      <c r="C15" s="5">
        <v>1.1207954805531803</v>
      </c>
      <c r="D15" s="2">
        <f t="shared" si="0"/>
        <v>124.30709843207977</v>
      </c>
      <c r="E15" s="2">
        <f t="shared" si="1"/>
        <v>120.65368320414687</v>
      </c>
    </row>
    <row r="16" spans="1:5" x14ac:dyDescent="0.25">
      <c r="A16" t="s">
        <v>10</v>
      </c>
      <c r="B16" s="9">
        <v>2.1636469836231787E-2</v>
      </c>
      <c r="C16" s="5">
        <v>0.66024858212365312</v>
      </c>
      <c r="D16" s="2">
        <f t="shared" si="0"/>
        <v>14.999720958109888</v>
      </c>
      <c r="E16" s="2">
        <f t="shared" si="1"/>
        <v>14.55887558681321</v>
      </c>
    </row>
    <row r="17" spans="1:5" x14ac:dyDescent="0.25">
      <c r="A17" t="s">
        <v>15</v>
      </c>
      <c r="B17" s="9">
        <v>3.584771540038352E-2</v>
      </c>
      <c r="C17" s="5">
        <v>1.2556968461019704</v>
      </c>
      <c r="D17" s="2">
        <f t="shared" si="0"/>
        <v>47.264556326633745</v>
      </c>
      <c r="E17" s="2">
        <f t="shared" si="1"/>
        <v>45.875439759653744</v>
      </c>
    </row>
    <row r="18" spans="1:5" x14ac:dyDescent="0.25">
      <c r="A18" t="s">
        <v>19</v>
      </c>
      <c r="B18" s="9">
        <v>7.8418082831889613E-2</v>
      </c>
      <c r="C18" s="5">
        <v>1.0903919905152653</v>
      </c>
      <c r="D18" s="2">
        <f t="shared" si="0"/>
        <v>89.781771903027817</v>
      </c>
      <c r="E18" s="2">
        <f t="shared" si="1"/>
        <v>87.143064244345382</v>
      </c>
    </row>
    <row r="19" spans="1:5" x14ac:dyDescent="0.25">
      <c r="A19" t="s">
        <v>16</v>
      </c>
      <c r="B19" s="9">
        <v>4.5691992329564238E-2</v>
      </c>
      <c r="C19" s="5">
        <v>1.0552844109459758</v>
      </c>
      <c r="D19" s="2">
        <f t="shared" si="0"/>
        <v>50.628949570974854</v>
      </c>
      <c r="E19" s="2">
        <f t="shared" si="1"/>
        <v>49.140952685278812</v>
      </c>
    </row>
    <row r="20" spans="1:5" x14ac:dyDescent="0.25">
      <c r="A20" t="s">
        <v>3</v>
      </c>
      <c r="B20" s="9">
        <v>4.2991910776080583E-2</v>
      </c>
      <c r="C20" s="5">
        <v>1.2185410173424585</v>
      </c>
      <c r="D20" s="2">
        <f t="shared" si="0"/>
        <v>55.006777029310506</v>
      </c>
      <c r="E20" s="2">
        <f t="shared" si="1"/>
        <v>53.390114751989344</v>
      </c>
    </row>
    <row r="21" spans="1:5" x14ac:dyDescent="0.25">
      <c r="A21" t="s">
        <v>5</v>
      </c>
      <c r="B21" s="9">
        <v>4.1504110736405919E-2</v>
      </c>
      <c r="C21" s="5">
        <v>1.086308341450787</v>
      </c>
      <c r="D21" s="2">
        <f t="shared" si="0"/>
        <v>47.340574782327657</v>
      </c>
      <c r="E21" s="2">
        <f t="shared" si="1"/>
        <v>45.949224014830236</v>
      </c>
    </row>
    <row r="22" spans="1:5" x14ac:dyDescent="0.25">
      <c r="A22" t="s">
        <v>2</v>
      </c>
      <c r="B22" s="9">
        <v>0.26366296369767905</v>
      </c>
      <c r="C22" s="5">
        <v>0.81998428849144855</v>
      </c>
      <c r="D22" s="2">
        <f t="shared" si="0"/>
        <v>227.00946207364737</v>
      </c>
      <c r="E22" s="2">
        <f t="shared" si="1"/>
        <v>220.33759991866455</v>
      </c>
    </row>
    <row r="23" spans="1:5" x14ac:dyDescent="0.25">
      <c r="A23" t="s">
        <v>7</v>
      </c>
      <c r="B23" s="9">
        <v>8.6799356388723575E-2</v>
      </c>
      <c r="C23" s="5">
        <v>0.99743989685335099</v>
      </c>
      <c r="D23" s="2">
        <f t="shared" si="0"/>
        <v>90.905998137470974</v>
      </c>
      <c r="E23" s="2">
        <f t="shared" si="1"/>
        <v>88.234249202012222</v>
      </c>
    </row>
    <row r="24" spans="1:5" x14ac:dyDescent="0.25">
      <c r="A24" s="16" t="s">
        <v>1</v>
      </c>
      <c r="B24" s="9">
        <v>1</v>
      </c>
      <c r="C24" s="5">
        <v>1</v>
      </c>
      <c r="D24" s="2">
        <f>SUM(D6:D23)</f>
        <v>1081.7941888507362</v>
      </c>
      <c r="E24" s="2">
        <f>SUM(E6:E23)</f>
        <v>1050.0000000000002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17</vt:i4>
      </vt:variant>
    </vt:vector>
  </HeadingPairs>
  <TitlesOfParts>
    <vt:vector size="17" baseType="lpstr">
      <vt:lpstr>Liite 1.0</vt:lpstr>
      <vt:lpstr>Liite 1.1a</vt:lpstr>
      <vt:lpstr>Liite 1.1b</vt:lpstr>
      <vt:lpstr>Liite 1.2a</vt:lpstr>
      <vt:lpstr>Liite 1.2b</vt:lpstr>
      <vt:lpstr>Liite 1.3a</vt:lpstr>
      <vt:lpstr>Liite 1.3b</vt:lpstr>
      <vt:lpstr>Liite 1.4a</vt:lpstr>
      <vt:lpstr>Liite 1.4b</vt:lpstr>
      <vt:lpstr>Liite 1.5a</vt:lpstr>
      <vt:lpstr>Liite 1.5b</vt:lpstr>
      <vt:lpstr>Liite 1.6a</vt:lpstr>
      <vt:lpstr>Liite 1.6b</vt:lpstr>
      <vt:lpstr>Liite 1.7a</vt:lpstr>
      <vt:lpstr>Liite 1.7b</vt:lpstr>
      <vt:lpstr>Liite 1.8a</vt:lpstr>
      <vt:lpstr>Liite 1.8b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Korhonen Kari</dc:creator>
  <cp:lastModifiedBy>Vesanto Tarja</cp:lastModifiedBy>
  <dcterms:created xsi:type="dcterms:W3CDTF">2017-10-17T06:52:52Z</dcterms:created>
  <dcterms:modified xsi:type="dcterms:W3CDTF">2017-11-03T13:44:51Z</dcterms:modified>
</cp:coreProperties>
</file>