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3108792\Work Folders\Nettipäivitykset\"/>
    </mc:Choice>
  </mc:AlternateContent>
  <bookViews>
    <workbookView xWindow="0" yWindow="0" windowWidth="19200" windowHeight="6900"/>
  </bookViews>
  <sheets>
    <sheet name="Taul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4" i="1"/>
  <c r="E164" i="1" l="1"/>
  <c r="D164" i="1" l="1"/>
  <c r="F164" i="1"/>
  <c r="G164" i="1"/>
  <c r="H164" i="1"/>
  <c r="I164" i="1"/>
  <c r="J164" i="1"/>
  <c r="L164" i="1"/>
  <c r="M164" i="1"/>
  <c r="K164" i="1" s="1"/>
  <c r="N164" i="1"/>
  <c r="O164" i="1"/>
  <c r="P164" i="1"/>
  <c r="Q164" i="1"/>
  <c r="R164" i="1"/>
  <c r="B5" i="1"/>
  <c r="B7" i="1"/>
  <c r="B8" i="1"/>
  <c r="B9" i="1"/>
  <c r="B10" i="1"/>
  <c r="B6" i="1"/>
  <c r="B11" i="1"/>
  <c r="B12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9" i="1"/>
  <c r="B30" i="1"/>
  <c r="B31" i="1"/>
  <c r="B28" i="1"/>
  <c r="B76" i="1"/>
  <c r="B32" i="1"/>
  <c r="B33" i="1"/>
  <c r="B34" i="1"/>
  <c r="B35" i="1"/>
  <c r="B36" i="1"/>
  <c r="B37" i="1"/>
  <c r="B42" i="1"/>
  <c r="B43" i="1"/>
  <c r="B38" i="1"/>
  <c r="B39" i="1"/>
  <c r="B40" i="1"/>
  <c r="B41" i="1"/>
  <c r="B44" i="1"/>
  <c r="B45" i="1"/>
  <c r="B46" i="1"/>
  <c r="B47" i="1"/>
  <c r="B48" i="1"/>
  <c r="B49" i="1"/>
  <c r="B50" i="1"/>
  <c r="B51" i="1"/>
  <c r="B52" i="1"/>
  <c r="B53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54" i="1"/>
  <c r="B55" i="1"/>
  <c r="B70" i="1"/>
  <c r="B71" i="1"/>
  <c r="B72" i="1"/>
  <c r="B73" i="1"/>
  <c r="B56" i="1"/>
  <c r="B74" i="1"/>
  <c r="B75" i="1"/>
  <c r="B77" i="1"/>
  <c r="B78" i="1"/>
  <c r="B79" i="1"/>
  <c r="B80" i="1"/>
  <c r="B81" i="1"/>
  <c r="B82" i="1"/>
  <c r="B83" i="1"/>
  <c r="B149" i="1"/>
  <c r="B84" i="1"/>
  <c r="B86" i="1"/>
  <c r="B87" i="1"/>
  <c r="B88" i="1"/>
  <c r="B85" i="1"/>
  <c r="B89" i="1"/>
  <c r="B90" i="1"/>
  <c r="B91" i="1"/>
  <c r="B92" i="1"/>
  <c r="B93" i="1"/>
  <c r="B94" i="1"/>
  <c r="B101" i="1"/>
  <c r="B95" i="1"/>
  <c r="B96" i="1"/>
  <c r="B97" i="1"/>
  <c r="B98" i="1"/>
  <c r="B99" i="1"/>
  <c r="B100" i="1"/>
  <c r="B105" i="1"/>
  <c r="B106" i="1"/>
  <c r="B102" i="1"/>
  <c r="B103" i="1"/>
  <c r="B104" i="1"/>
  <c r="B107" i="1"/>
  <c r="B108" i="1"/>
  <c r="B109" i="1"/>
  <c r="B110" i="1"/>
  <c r="B111" i="1"/>
  <c r="B112" i="1"/>
  <c r="B113" i="1"/>
  <c r="B114" i="1"/>
  <c r="B115" i="1"/>
  <c r="B116" i="1"/>
  <c r="B117" i="1"/>
  <c r="B119" i="1"/>
  <c r="B120" i="1"/>
  <c r="B121" i="1"/>
  <c r="B122" i="1"/>
  <c r="B123" i="1"/>
  <c r="B118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1" i="1"/>
  <c r="B142" i="1"/>
  <c r="B140" i="1"/>
  <c r="B143" i="1"/>
  <c r="B144" i="1"/>
  <c r="B145" i="1"/>
  <c r="B146" i="1"/>
  <c r="B147" i="1"/>
  <c r="B148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3" i="1"/>
  <c r="B4" i="1"/>
</calcChain>
</file>

<file path=xl/sharedStrings.xml><?xml version="1.0" encoding="utf-8"?>
<sst xmlns="http://schemas.openxmlformats.org/spreadsheetml/2006/main" count="340" uniqueCount="198">
  <si>
    <t>Y-tunnus</t>
  </si>
  <si>
    <t>Kotimaakunta</t>
  </si>
  <si>
    <t>Yhteensä</t>
  </si>
  <si>
    <t>0763403-0</t>
  </si>
  <si>
    <t>Uusimaa</t>
  </si>
  <si>
    <t>0155402-1</t>
  </si>
  <si>
    <t>Pirkanmaa</t>
  </si>
  <si>
    <t>0150951-1</t>
  </si>
  <si>
    <t>0213612-0</t>
  </si>
  <si>
    <t>0116354-9</t>
  </si>
  <si>
    <t>2811092-2</t>
  </si>
  <si>
    <t>2767840-1</t>
  </si>
  <si>
    <t>0211060-9</t>
  </si>
  <si>
    <t>2064886-7</t>
  </si>
  <si>
    <t>0986820-1</t>
  </si>
  <si>
    <t>2189108-4</t>
  </si>
  <si>
    <t>0502454-6</t>
  </si>
  <si>
    <t>1027740-9</t>
  </si>
  <si>
    <t>Etelä-Karjala</t>
  </si>
  <si>
    <t>2249317-6</t>
  </si>
  <si>
    <t>Etelä-Savo</t>
  </si>
  <si>
    <t>0203717-3</t>
  </si>
  <si>
    <t>Satakunta</t>
  </si>
  <si>
    <t>0108023-3</t>
  </si>
  <si>
    <t>2334857-9</t>
  </si>
  <si>
    <t>0209492-8</t>
  </si>
  <si>
    <t>Pohjanmaa</t>
  </si>
  <si>
    <t>0734567-7</t>
  </si>
  <si>
    <t>0209770-7</t>
  </si>
  <si>
    <t>Pohjois-Pohjanmaa</t>
  </si>
  <si>
    <t>1055483-2</t>
  </si>
  <si>
    <t>Kymenlaakso</t>
  </si>
  <si>
    <t>1778388-1</t>
  </si>
  <si>
    <t>0201256-6</t>
  </si>
  <si>
    <t>2162576-3</t>
  </si>
  <si>
    <t>0201472-1</t>
  </si>
  <si>
    <t>0934732-6</t>
  </si>
  <si>
    <t>Kanta-Häme</t>
  </si>
  <si>
    <t>0201252-3</t>
  </si>
  <si>
    <t>0200004-7</t>
  </si>
  <si>
    <t>2250205-2</t>
  </si>
  <si>
    <t>2627679-3</t>
  </si>
  <si>
    <t>0201375-3</t>
  </si>
  <si>
    <t>0207329-7</t>
  </si>
  <si>
    <t>0207390-8</t>
  </si>
  <si>
    <t>0167924-6</t>
  </si>
  <si>
    <t>Pohjois-Karjala</t>
  </si>
  <si>
    <t>1605076-6</t>
  </si>
  <si>
    <t>Keski-Suomi</t>
  </si>
  <si>
    <t>0942165-3</t>
  </si>
  <si>
    <t>0242746-2</t>
  </si>
  <si>
    <t>0210010-1</t>
  </si>
  <si>
    <t>1637771-8</t>
  </si>
  <si>
    <t>0208201-1</t>
  </si>
  <si>
    <t>1807931-9</t>
  </si>
  <si>
    <t>Etelä-Pohjanmaa</t>
  </si>
  <si>
    <t>0214958-9</t>
  </si>
  <si>
    <t>Kainuu</t>
  </si>
  <si>
    <t>0209892-9</t>
  </si>
  <si>
    <t>0213977-8</t>
  </si>
  <si>
    <t>0213502-1</t>
  </si>
  <si>
    <t>0208362-0</t>
  </si>
  <si>
    <t>0503417-0</t>
  </si>
  <si>
    <t>0178980-8</t>
  </si>
  <si>
    <t>Keski-Pohjanmaa</t>
  </si>
  <si>
    <t>0101304-9</t>
  </si>
  <si>
    <t>2109309-0</t>
  </si>
  <si>
    <t>Lappi</t>
  </si>
  <si>
    <t>0774302-6</t>
  </si>
  <si>
    <t>0147520-0</t>
  </si>
  <si>
    <t>0215281-7</t>
  </si>
  <si>
    <t>0128756-8</t>
  </si>
  <si>
    <t>0207572-7</t>
  </si>
  <si>
    <t>1904292-1</t>
  </si>
  <si>
    <t>0950895-1</t>
  </si>
  <si>
    <t>0536496-2</t>
  </si>
  <si>
    <t>1958694-5</t>
  </si>
  <si>
    <t>0993644-6</t>
  </si>
  <si>
    <t>Päijät-Häme</t>
  </si>
  <si>
    <t>0205303-4</t>
  </si>
  <si>
    <t>0161067-9</t>
  </si>
  <si>
    <t>0161075-9</t>
  </si>
  <si>
    <t>1943518-6</t>
  </si>
  <si>
    <t>0208916-8</t>
  </si>
  <si>
    <t>0832600-5</t>
  </si>
  <si>
    <t>0207862-9</t>
  </si>
  <si>
    <t>Pohjois-Savo</t>
  </si>
  <si>
    <t>0207872-5</t>
  </si>
  <si>
    <t>0180124-8</t>
  </si>
  <si>
    <t>0213834-5</t>
  </si>
  <si>
    <t>0209021-4</t>
  </si>
  <si>
    <t>0206976-5</t>
  </si>
  <si>
    <t>0149666-9</t>
  </si>
  <si>
    <t>0149057-4</t>
  </si>
  <si>
    <t>0169327-5</t>
  </si>
  <si>
    <t>0626288-8</t>
  </si>
  <si>
    <t>0204023-3</t>
  </si>
  <si>
    <t>Varsinais-Suomi</t>
  </si>
  <si>
    <t>0203167-9</t>
  </si>
  <si>
    <t>2245018-4</t>
  </si>
  <si>
    <t>0871305-6</t>
  </si>
  <si>
    <t>0222804-1</t>
  </si>
  <si>
    <t>0201689-0</t>
  </si>
  <si>
    <t>0187711-1</t>
  </si>
  <si>
    <t>0772017-4</t>
  </si>
  <si>
    <t>2460281-5</t>
  </si>
  <si>
    <t>0151534-8</t>
  </si>
  <si>
    <t>0112038-9</t>
  </si>
  <si>
    <t>0201789-3</t>
  </si>
  <si>
    <t>0796234-1</t>
  </si>
  <si>
    <t>0187690-1</t>
  </si>
  <si>
    <t>0992445-3</t>
  </si>
  <si>
    <t>0212371-7</t>
  </si>
  <si>
    <t>0365121-2</t>
  </si>
  <si>
    <t>0882817-9</t>
  </si>
  <si>
    <t>0153158-3</t>
  </si>
  <si>
    <t>0823246-3</t>
  </si>
  <si>
    <t>2734201-9</t>
  </si>
  <si>
    <t>0193507-8</t>
  </si>
  <si>
    <t>0908429-8</t>
  </si>
  <si>
    <t>0207972-8</t>
  </si>
  <si>
    <t>0280690-5</t>
  </si>
  <si>
    <t>0214822-8</t>
  </si>
  <si>
    <t>0828475-7</t>
  </si>
  <si>
    <t>0210287-9</t>
  </si>
  <si>
    <t>0189373-6</t>
  </si>
  <si>
    <t>0204427-7</t>
  </si>
  <si>
    <t>0215303-5</t>
  </si>
  <si>
    <t>0114371-6</t>
  </si>
  <si>
    <t>0195258-0</t>
  </si>
  <si>
    <t>0113276-9</t>
  </si>
  <si>
    <t>0210311-8</t>
  </si>
  <si>
    <t>0210668-5</t>
  </si>
  <si>
    <t>0973110-9</t>
  </si>
  <si>
    <t>0139545-4</t>
  </si>
  <si>
    <t>1524361-1</t>
  </si>
  <si>
    <t>0204964-1</t>
  </si>
  <si>
    <t>0203929-1</t>
  </si>
  <si>
    <t>1852679-9</t>
  </si>
  <si>
    <t>1007629-5</t>
  </si>
  <si>
    <t>0214081-6</t>
  </si>
  <si>
    <t>2756786-7</t>
  </si>
  <si>
    <t>1728925-0</t>
  </si>
  <si>
    <t>0116936-9</t>
  </si>
  <si>
    <t>0242525-6</t>
  </si>
  <si>
    <t>0207230-7</t>
  </si>
  <si>
    <t>0202512-1</t>
  </si>
  <si>
    <t>0681365-1</t>
  </si>
  <si>
    <t>0208850-1</t>
  </si>
  <si>
    <t>0973712-1</t>
  </si>
  <si>
    <t>1648362-5</t>
  </si>
  <si>
    <t>0988182-8</t>
  </si>
  <si>
    <t>0155651-0</t>
  </si>
  <si>
    <t>0211675-2</t>
  </si>
  <si>
    <t>0206148-0</t>
  </si>
  <si>
    <t>1099221-8</t>
  </si>
  <si>
    <t>0166930-4</t>
  </si>
  <si>
    <t>1019670-5</t>
  </si>
  <si>
    <t>1577184-4</t>
  </si>
  <si>
    <t>0172730-8</t>
  </si>
  <si>
    <t>0858476-8</t>
  </si>
  <si>
    <t>0142247-5</t>
  </si>
  <si>
    <t>0276652-8</t>
  </si>
  <si>
    <t>0204819-8</t>
  </si>
  <si>
    <t>0204843-8</t>
  </si>
  <si>
    <t>0915313-4</t>
  </si>
  <si>
    <t>0202496-2</t>
  </si>
  <si>
    <t>0215382-8</t>
  </si>
  <si>
    <t>1041090-0</t>
  </si>
  <si>
    <t>0209602-6</t>
  </si>
  <si>
    <t>0206289-7</t>
  </si>
  <si>
    <t>0163408-0</t>
  </si>
  <si>
    <t>0143991-2</t>
  </si>
  <si>
    <t>1053500-9</t>
  </si>
  <si>
    <t>0124610-9</t>
  </si>
  <si>
    <t>0155689-5</t>
  </si>
  <si>
    <t>0195032-3</t>
  </si>
  <si>
    <t>0773744-3</t>
  </si>
  <si>
    <t>0214765-5</t>
  </si>
  <si>
    <t>0208589-6</t>
  </si>
  <si>
    <t>2918298-7</t>
  </si>
  <si>
    <t>2
-josta työvoimakoulutus</t>
  </si>
  <si>
    <t>10 Suoritusrahoitus yhteensä €</t>
  </si>
  <si>
    <t>1 Tavoitteellinen opiskelijavuosimäärä 2019</t>
  </si>
  <si>
    <t>Järjestämis-luvan opiskelija-vuosien vähimmäis-määrä</t>
  </si>
  <si>
    <t>7 
Perusrahoitus yhteensä €</t>
  </si>
  <si>
    <t>8 
Tutkintojen määrä</t>
  </si>
  <si>
    <t>11 
Rahoitus yhteensä (pl. alv) €</t>
  </si>
  <si>
    <t>12 
Arvonlisävero-korvaus €</t>
  </si>
  <si>
    <t>Suorite-päätöksellä 2019 jaetut opiskelija-vuodet 
(luvan ylittävä osuus)</t>
  </si>
  <si>
    <t>3
Profiilikerroin</t>
  </si>
  <si>
    <t>4 
Painotetut tavoitteelliset opiskelija-vuodet</t>
  </si>
  <si>
    <t>5 
Kiky-vähennys €</t>
  </si>
  <si>
    <t>6 
Harkinnan-varainen korotus €</t>
  </si>
  <si>
    <t>Koulutuksen järjestäjä</t>
  </si>
  <si>
    <t>9 
Tutkinnoista kertyvät suorituspisteet</t>
  </si>
  <si>
    <t>Perusrahoitus ilman harkinnan-varaista korotusta €</t>
  </si>
  <si>
    <t>Vuoden 2019 ensikertaisen suoritepäätöksen tavoitteelliset opiskelijavuodet ja harkinnanvaraiset korotukset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</si>
</sst>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"/>
    <numFmt numFmtId="165" formatCode="#,##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left" vertical="top" wrapText="1"/>
    </xf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3" fontId="1" fillId="0" borderId="2" xfId="0" applyNumberFormat="1" applyFont="1" applyBorder="1"/>
    <xf numFmtId="164" fontId="1" fillId="0" borderId="2" xfId="0" applyNumberFormat="1" applyFont="1" applyBorder="1"/>
    <xf numFmtId="165" fontId="1" fillId="0" borderId="2" xfId="0" applyNumberFormat="1" applyFont="1" applyBorder="1"/>
    <xf numFmtId="3" fontId="1" fillId="0" borderId="3" xfId="0" applyNumberFormat="1" applyFont="1" applyBorder="1"/>
    <xf numFmtId="0" fontId="0" fillId="0" borderId="0" xfId="0" applyBorder="1"/>
    <xf numFmtId="3" fontId="0" fillId="0" borderId="0" xfId="0" applyNumberFormat="1" applyBorder="1"/>
    <xf numFmtId="164" fontId="0" fillId="0" borderId="0" xfId="0" applyNumberFormat="1" applyBorder="1"/>
    <xf numFmtId="165" fontId="0" fillId="0" borderId="0" xfId="0" applyNumberFormat="1" applyBorder="1"/>
    <xf numFmtId="0" fontId="0" fillId="0" borderId="4" xfId="0" applyBorder="1"/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3" fontId="0" fillId="0" borderId="5" xfId="0" applyNumberFormat="1" applyBorder="1"/>
    <xf numFmtId="0" fontId="2" fillId="0" borderId="0" xfId="0" applyFont="1"/>
    <xf numFmtId="0" fontId="3" fillId="0" borderId="0" xfId="0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3072654/Work%20Folders/Koulutuksen%20j&#228;rjest&#228;minen/J&#228;rjest&#228;misluvat/J&#228;rjest&#228;j&#228;t%20ja%20y-tunnu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ul1"/>
    </sheetNames>
    <sheetDataSet>
      <sheetData sheetId="0">
        <row r="2">
          <cell r="A2" t="str">
            <v>0763403-0</v>
          </cell>
          <cell r="B2" t="str">
            <v>ABB Oy</v>
          </cell>
        </row>
        <row r="3">
          <cell r="A3" t="str">
            <v>0155402-1</v>
          </cell>
          <cell r="B3" t="str">
            <v>Ahlmanin koulun Säätiö sr</v>
          </cell>
        </row>
        <row r="4">
          <cell r="A4" t="str">
            <v>2767840-1</v>
          </cell>
          <cell r="B4" t="str">
            <v>Air Navigation Services Finland Oy</v>
          </cell>
        </row>
        <row r="5">
          <cell r="A5" t="str">
            <v>0150951-1</v>
          </cell>
          <cell r="B5" t="str">
            <v>Aitoon Emäntäkoulu Oy</v>
          </cell>
        </row>
        <row r="6">
          <cell r="A6" t="str">
            <v>0213612-0</v>
          </cell>
          <cell r="B6" t="str">
            <v>Ami-säätiö sr</v>
          </cell>
        </row>
        <row r="7">
          <cell r="A7" t="str">
            <v>0116354-9</v>
          </cell>
          <cell r="B7" t="str">
            <v>Ammattienedistämislaitossäätiö AEL sr</v>
          </cell>
        </row>
        <row r="8">
          <cell r="A8" t="str">
            <v>2811092-2</v>
          </cell>
          <cell r="B8" t="str">
            <v>Ammattiopisto Spesia Oy</v>
          </cell>
        </row>
        <row r="9">
          <cell r="A9" t="str">
            <v>0211060-9</v>
          </cell>
          <cell r="B9" t="str">
            <v>Ava-instituutin kannatusyhdistys ry</v>
          </cell>
        </row>
        <row r="10">
          <cell r="A10" t="str">
            <v>2064886-7</v>
          </cell>
          <cell r="B10" t="str">
            <v>Axxell Utbildning Ab</v>
          </cell>
        </row>
        <row r="11">
          <cell r="A11" t="str">
            <v>0986820-1</v>
          </cell>
          <cell r="B11" t="str">
            <v>Cargotec Finland Oy</v>
          </cell>
        </row>
        <row r="12">
          <cell r="A12" t="str">
            <v>2189108-4</v>
          </cell>
          <cell r="B12" t="str">
            <v>Cimson Koulutuspalvelut Oy</v>
          </cell>
        </row>
        <row r="13">
          <cell r="A13" t="str">
            <v>2918298-7</v>
          </cell>
          <cell r="B13" t="str">
            <v>Careeria Oy</v>
          </cell>
        </row>
        <row r="14">
          <cell r="A14" t="str">
            <v>0502454-6</v>
          </cell>
          <cell r="B14" t="str">
            <v>Espoon seudun koulutuskuntayhtymä Omnia</v>
          </cell>
        </row>
        <row r="15">
          <cell r="A15" t="str">
            <v>1027740-9</v>
          </cell>
          <cell r="B15" t="str">
            <v>Etelä-Karjalan Koulutuskuntayhtymä</v>
          </cell>
        </row>
        <row r="16">
          <cell r="A16" t="str">
            <v>2249317-6</v>
          </cell>
          <cell r="B16" t="str">
            <v>Etelä-Savon Koulutus Oy</v>
          </cell>
        </row>
        <row r="17">
          <cell r="A17" t="str">
            <v>0203717-3</v>
          </cell>
          <cell r="B17" t="str">
            <v>Eurajoen kristillisen opiston kannatusyhdistys r.y.</v>
          </cell>
        </row>
        <row r="18">
          <cell r="A18" t="str">
            <v>0108023-3</v>
          </cell>
          <cell r="B18" t="str">
            <v>Finnair Oyj</v>
          </cell>
        </row>
        <row r="19">
          <cell r="A19" t="str">
            <v>2334857-9</v>
          </cell>
          <cell r="B19" t="str">
            <v>Folkhälsan Utbildning Ab</v>
          </cell>
        </row>
        <row r="20">
          <cell r="A20" t="str">
            <v>0209492-8</v>
          </cell>
          <cell r="B20" t="str">
            <v>Fria kristliga Folkhögskolan i Vasa</v>
          </cell>
        </row>
        <row r="21">
          <cell r="A21" t="str">
            <v>0734567-7</v>
          </cell>
          <cell r="B21" t="str">
            <v>Fysikaalinen hoitolaitos Arcus Lumio &amp; Pirttimaa</v>
          </cell>
        </row>
        <row r="22">
          <cell r="A22" t="str">
            <v>0209770-7</v>
          </cell>
          <cell r="B22" t="str">
            <v>Haapaveden Opiston kannatusyhdistys ry</v>
          </cell>
        </row>
        <row r="23">
          <cell r="A23" t="str">
            <v>1055483-2</v>
          </cell>
          <cell r="B23" t="str">
            <v>Harjun Oppimiskeskus Oy</v>
          </cell>
        </row>
        <row r="24">
          <cell r="A24" t="str">
            <v>1778388-1</v>
          </cell>
          <cell r="B24" t="str">
            <v>HAUS Kehittämiskeskus Oy</v>
          </cell>
        </row>
        <row r="25">
          <cell r="A25" t="str">
            <v>0201256-6</v>
          </cell>
          <cell r="B25" t="str">
            <v>Helsingin kaupunki</v>
          </cell>
        </row>
        <row r="26">
          <cell r="A26" t="str">
            <v>0201252-3</v>
          </cell>
          <cell r="B26" t="str">
            <v>Helsingin Konservatorion Säätiö sr</v>
          </cell>
        </row>
        <row r="27">
          <cell r="A27" t="str">
            <v>2162576-3</v>
          </cell>
          <cell r="B27" t="str">
            <v>Helsinki Business College Oy</v>
          </cell>
        </row>
        <row r="28">
          <cell r="A28" t="str">
            <v>0201472-1</v>
          </cell>
          <cell r="B28" t="str">
            <v>Hengitysliitto ry</v>
          </cell>
        </row>
        <row r="29">
          <cell r="A29" t="str">
            <v>0934732-6</v>
          </cell>
          <cell r="B29" t="str">
            <v>Hevosopisto Oy</v>
          </cell>
        </row>
        <row r="30">
          <cell r="A30" t="str">
            <v>2250205-2</v>
          </cell>
          <cell r="B30" t="str">
            <v>Hyria koulutus Oy</v>
          </cell>
        </row>
        <row r="31">
          <cell r="A31" t="str">
            <v>2627679-3</v>
          </cell>
          <cell r="B31" t="str">
            <v>Hämeen ammatti-instituutti Oy</v>
          </cell>
        </row>
        <row r="32">
          <cell r="A32" t="str">
            <v>0201375-3</v>
          </cell>
          <cell r="B32" t="str">
            <v>Invalidisäätiö sr</v>
          </cell>
        </row>
        <row r="33">
          <cell r="A33" t="str">
            <v>0207329-7</v>
          </cell>
          <cell r="B33" t="str">
            <v>Itä-Karjalan Kansanopistoseura ry</v>
          </cell>
        </row>
        <row r="34">
          <cell r="A34" t="str">
            <v>0207390-8</v>
          </cell>
          <cell r="B34" t="str">
            <v>Itä-Savon koulutuskuntayhtymä</v>
          </cell>
        </row>
        <row r="35">
          <cell r="A35" t="str">
            <v>0167924-6</v>
          </cell>
          <cell r="B35" t="str">
            <v>Itä-Suomen Liikuntaopisto Oy</v>
          </cell>
        </row>
        <row r="36">
          <cell r="A36" t="str">
            <v>0210838-1</v>
          </cell>
          <cell r="B36" t="str">
            <v>Itä-Uudenmaan Koulutuskuntayhtymä</v>
          </cell>
        </row>
        <row r="37">
          <cell r="A37" t="str">
            <v>0242746-2</v>
          </cell>
          <cell r="B37" t="str">
            <v>Joensuun kaupunki</v>
          </cell>
        </row>
        <row r="38">
          <cell r="A38" t="str">
            <v>0210010-1</v>
          </cell>
          <cell r="B38" t="str">
            <v>Jokilaaksojen koulutuskuntayhtymä</v>
          </cell>
        </row>
        <row r="39">
          <cell r="A39" t="str">
            <v>1637771-8</v>
          </cell>
          <cell r="B39" t="str">
            <v>Jollas-Opisto Oy</v>
          </cell>
        </row>
        <row r="40">
          <cell r="A40" t="str">
            <v>0208201-1</v>
          </cell>
          <cell r="B40" t="str">
            <v>Jyväskylän Koulutuskuntayhtymä</v>
          </cell>
        </row>
        <row r="41">
          <cell r="A41" t="str">
            <v>1605076-6</v>
          </cell>
          <cell r="B41" t="str">
            <v>Jyväskylän kristillisen opiston säätiö sr</v>
          </cell>
        </row>
        <row r="42">
          <cell r="A42" t="str">
            <v>0942165-3</v>
          </cell>
          <cell r="B42" t="str">
            <v>Jyväskylän Talouskouluyhdistys r.y.</v>
          </cell>
        </row>
        <row r="43">
          <cell r="A43" t="str">
            <v>1807931-9</v>
          </cell>
          <cell r="B43" t="str">
            <v>Järviseudun Koulutuskuntayhtymä</v>
          </cell>
        </row>
        <row r="44">
          <cell r="A44" t="str">
            <v>0188756-3</v>
          </cell>
          <cell r="B44" t="str">
            <v>Kainuun Opisto Oy</v>
          </cell>
        </row>
        <row r="45">
          <cell r="A45" t="str">
            <v>0214958-9</v>
          </cell>
          <cell r="B45" t="str">
            <v>Kajaanin kaupunki</v>
          </cell>
        </row>
        <row r="46">
          <cell r="A46" t="str">
            <v>0209892-9</v>
          </cell>
          <cell r="B46" t="str">
            <v>Kalajoen Kristillisen Opiston Kannatusyhdistys ry</v>
          </cell>
        </row>
        <row r="47">
          <cell r="A47" t="str">
            <v>0213977-8</v>
          </cell>
          <cell r="B47" t="str">
            <v>Kanneljärven Kansanopiston kannatusyhdistys r.y.</v>
          </cell>
        </row>
        <row r="48">
          <cell r="A48" t="str">
            <v>0213502-1</v>
          </cell>
          <cell r="B48" t="str">
            <v>Kansan Sivistystyön Liitto KSL ry</v>
          </cell>
        </row>
        <row r="49">
          <cell r="A49" t="str">
            <v>0208362-0</v>
          </cell>
          <cell r="B49" t="str">
            <v>Karstulan Evankelisen Kansanopiston kannatusyhdistys ry</v>
          </cell>
        </row>
        <row r="50">
          <cell r="A50" t="str">
            <v>0503417-0</v>
          </cell>
          <cell r="B50" t="str">
            <v>Kauppiaitten Kauppaoppilaitos Oy</v>
          </cell>
        </row>
        <row r="51">
          <cell r="A51" t="str">
            <v>0178980-8</v>
          </cell>
          <cell r="B51" t="str">
            <v>Kaustisen Evankelisen Opiston Kannatusyhdistys ry</v>
          </cell>
        </row>
        <row r="52">
          <cell r="A52" t="str">
            <v>0101304-9</v>
          </cell>
          <cell r="B52" t="str">
            <v>Kellosepäntaidon Edistämissäätiö sr</v>
          </cell>
        </row>
        <row r="53">
          <cell r="A53" t="str">
            <v>2109309-0</v>
          </cell>
          <cell r="B53" t="str">
            <v>Kemi-Tornionlaakson koulutuskuntayhtymä Lappia</v>
          </cell>
        </row>
        <row r="54">
          <cell r="A54" t="str">
            <v>1943518-6</v>
          </cell>
          <cell r="B54" t="str">
            <v>Keski-Pohjanmaan Konservatorion Kannatusyhdistys Ry</v>
          </cell>
        </row>
        <row r="55">
          <cell r="A55" t="str">
            <v>0208916-8</v>
          </cell>
          <cell r="B55" t="str">
            <v>Keski-Pohjanmaan Koulutusyhtymä</v>
          </cell>
        </row>
        <row r="56">
          <cell r="A56" t="str">
            <v>0213834-5</v>
          </cell>
          <cell r="B56" t="str">
            <v>Keski-Uudenmaan koulutuskuntayhtymä</v>
          </cell>
        </row>
        <row r="57">
          <cell r="A57" t="str">
            <v>0774302-6</v>
          </cell>
          <cell r="B57" t="str">
            <v>Kiinteistöalan Koulutussäätiö sr</v>
          </cell>
        </row>
        <row r="58">
          <cell r="A58" t="str">
            <v>0147520-0</v>
          </cell>
          <cell r="B58" t="str">
            <v>Kiipulasäätiö sr</v>
          </cell>
        </row>
        <row r="59">
          <cell r="A59" t="str">
            <v>0215281-7</v>
          </cell>
          <cell r="B59" t="str">
            <v>Kirkkopalvelut ry</v>
          </cell>
        </row>
        <row r="60">
          <cell r="A60" t="str">
            <v>0128756-8</v>
          </cell>
          <cell r="B60" t="str">
            <v>Kisakalliosäätiö sr</v>
          </cell>
        </row>
        <row r="61">
          <cell r="A61" t="str">
            <v>0207572-7</v>
          </cell>
          <cell r="B61" t="str">
            <v>Kiteen Evankelisen Kansanopiston kannatusyhdistys ry</v>
          </cell>
        </row>
        <row r="62">
          <cell r="A62" t="str">
            <v>1904292-1</v>
          </cell>
          <cell r="B62" t="str">
            <v>KONE Hissit Oy</v>
          </cell>
        </row>
        <row r="63">
          <cell r="A63" t="str">
            <v>0950895-1</v>
          </cell>
          <cell r="B63" t="str">
            <v>Konecranes Finland Oy</v>
          </cell>
        </row>
        <row r="64">
          <cell r="A64" t="str">
            <v>0536496-2</v>
          </cell>
          <cell r="B64" t="str">
            <v>Korpisaaren Säätiö sr</v>
          </cell>
        </row>
        <row r="65">
          <cell r="A65" t="str">
            <v>1958694-5</v>
          </cell>
          <cell r="B65" t="str">
            <v>Kotkan-Haminan seudun koulutuskuntayhtymä</v>
          </cell>
        </row>
        <row r="66">
          <cell r="A66" t="str">
            <v>0993644-6</v>
          </cell>
          <cell r="B66" t="str">
            <v>Koulutuskeskus Salpaus -kuntayhtymä</v>
          </cell>
        </row>
        <row r="67">
          <cell r="A67" t="str">
            <v>0205303-4</v>
          </cell>
          <cell r="B67" t="str">
            <v>Koulutuskuntayhtymä Tavastia</v>
          </cell>
        </row>
        <row r="68">
          <cell r="A68" t="str">
            <v>0161067-9</v>
          </cell>
          <cell r="B68" t="str">
            <v>Kouvolan Aikuiskoulutussäätiö sr</v>
          </cell>
        </row>
        <row r="69">
          <cell r="A69" t="str">
            <v>0161075-9</v>
          </cell>
          <cell r="B69" t="str">
            <v>Kouvolan kaupunki</v>
          </cell>
        </row>
        <row r="70">
          <cell r="A70" t="str">
            <v>0832600-5</v>
          </cell>
          <cell r="B70" t="str">
            <v>KSAK Oy</v>
          </cell>
        </row>
        <row r="71">
          <cell r="A71" t="str">
            <v>0207862-9</v>
          </cell>
          <cell r="B71" t="str">
            <v>Kuopion Konservatorion kannatusyhdistys r.y.</v>
          </cell>
        </row>
        <row r="72">
          <cell r="A72" t="str">
            <v>0207872-5</v>
          </cell>
          <cell r="B72" t="str">
            <v>Kuopion Talouskoulun Kannatusyhdistys ry</v>
          </cell>
        </row>
        <row r="73">
          <cell r="A73" t="str">
            <v>0180124-8</v>
          </cell>
          <cell r="B73" t="str">
            <v>Kuortaneen Urheiluopistosäätiö sr</v>
          </cell>
        </row>
        <row r="74">
          <cell r="A74" t="str">
            <v>0209021-4</v>
          </cell>
          <cell r="B74" t="str">
            <v>Kvarnen samkommun</v>
          </cell>
        </row>
        <row r="75">
          <cell r="A75" t="str">
            <v>0206976-5</v>
          </cell>
          <cell r="B75" t="str">
            <v>Kymenlaakson Opiston Kannatusyhdistys ry</v>
          </cell>
        </row>
        <row r="76">
          <cell r="A76" t="str">
            <v>0200004-7</v>
          </cell>
          <cell r="B76" t="str">
            <v>Laajasalon opiston säätiö sr</v>
          </cell>
        </row>
        <row r="77">
          <cell r="A77" t="str">
            <v>0149666-9</v>
          </cell>
          <cell r="B77" t="str">
            <v>Lahden kansanopiston säätiö sr</v>
          </cell>
        </row>
        <row r="78">
          <cell r="A78" t="str">
            <v>0149057-4</v>
          </cell>
          <cell r="B78" t="str">
            <v>Lahden Konservatorio Oy</v>
          </cell>
        </row>
        <row r="79">
          <cell r="A79" t="str">
            <v>0169327-5</v>
          </cell>
          <cell r="B79" t="str">
            <v>Lieksan Kristillisen Opiston kannatusyhdistys ry</v>
          </cell>
        </row>
        <row r="80">
          <cell r="A80" t="str">
            <v>0626288-8</v>
          </cell>
          <cell r="B80" t="str">
            <v>Lounais-Hämeen koulutuskuntayhtymä</v>
          </cell>
        </row>
        <row r="81">
          <cell r="A81" t="str">
            <v>0204023-3</v>
          </cell>
          <cell r="B81" t="str">
            <v>Lounais-Suomen koulutuskuntayhtymä</v>
          </cell>
        </row>
        <row r="82">
          <cell r="A82" t="str">
            <v>0203167-9</v>
          </cell>
          <cell r="B82" t="str">
            <v>Luksia, Länsi-Uudenmaan koulutuskuntayhtymä</v>
          </cell>
        </row>
        <row r="83">
          <cell r="A83" t="str">
            <v>2245018-4</v>
          </cell>
          <cell r="B83" t="str">
            <v>Länsirannikon Koulutus Oy</v>
          </cell>
        </row>
        <row r="84">
          <cell r="A84" t="str">
            <v>0222804-1</v>
          </cell>
          <cell r="B84" t="str">
            <v>Maalariammattikoulun kannatusyhdistys r.y.</v>
          </cell>
        </row>
        <row r="85">
          <cell r="A85" t="str">
            <v>2460281-5</v>
          </cell>
          <cell r="B85" t="str">
            <v>Management Institute of Finland MIF Oy</v>
          </cell>
        </row>
        <row r="86">
          <cell r="A86" t="str">
            <v>0201689-0</v>
          </cell>
          <cell r="B86" t="str">
            <v>Markkinointi-instituutin Kannatusyhdistys ry</v>
          </cell>
        </row>
        <row r="87">
          <cell r="A87" t="str">
            <v>0187711-1</v>
          </cell>
          <cell r="B87" t="str">
            <v>Marttayhdistysten liitto ry</v>
          </cell>
        </row>
        <row r="88">
          <cell r="A88" t="str">
            <v>0772017-4</v>
          </cell>
          <cell r="B88" t="str">
            <v>Meyer Turku Oy</v>
          </cell>
        </row>
        <row r="89">
          <cell r="A89" t="str">
            <v>0151534-8</v>
          </cell>
          <cell r="B89" t="str">
            <v>Nanso Group Oy</v>
          </cell>
        </row>
        <row r="90">
          <cell r="A90" t="str">
            <v>0112038-9</v>
          </cell>
          <cell r="B90" t="str">
            <v>Nokia Oyj</v>
          </cell>
        </row>
        <row r="91">
          <cell r="A91" t="str">
            <v>0201789-3</v>
          </cell>
          <cell r="B91" t="str">
            <v>Opintotoiminnan keskusliitto ry</v>
          </cell>
        </row>
        <row r="92">
          <cell r="A92" t="str">
            <v>0796234-1</v>
          </cell>
          <cell r="B92" t="str">
            <v>Optima samkommun</v>
          </cell>
        </row>
        <row r="93">
          <cell r="A93" t="str">
            <v>0187690-1</v>
          </cell>
          <cell r="B93" t="str">
            <v>Oulun kaupunki</v>
          </cell>
        </row>
        <row r="94">
          <cell r="A94" t="str">
            <v>0992445-3</v>
          </cell>
          <cell r="B94" t="str">
            <v>Oulun seudun koulutuskuntayhtymä (OSEKK)</v>
          </cell>
        </row>
        <row r="95">
          <cell r="A95" t="str">
            <v>0130270-5</v>
          </cell>
          <cell r="B95" t="str">
            <v>Oy Porvoo International College Ab</v>
          </cell>
        </row>
        <row r="96">
          <cell r="A96" t="str">
            <v>0365121-2</v>
          </cell>
          <cell r="B96" t="str">
            <v>Paasikiviopistoyhdistys r.y.</v>
          </cell>
        </row>
        <row r="97">
          <cell r="A97" t="str">
            <v>0882817-9</v>
          </cell>
          <cell r="B97" t="str">
            <v>Palkansaajien koulutussäätiö sr</v>
          </cell>
        </row>
        <row r="98">
          <cell r="A98" t="str">
            <v>0153158-3</v>
          </cell>
          <cell r="B98" t="str">
            <v>Palloilu Säätiö sr</v>
          </cell>
        </row>
        <row r="99">
          <cell r="A99" t="str">
            <v>0823246-3</v>
          </cell>
          <cell r="B99" t="str">
            <v>Peimarin koulutuskuntayhtymä</v>
          </cell>
        </row>
        <row r="100">
          <cell r="A100" t="str">
            <v>2734201-9</v>
          </cell>
          <cell r="B100" t="str">
            <v>Perho Liiketalousopisto Oy</v>
          </cell>
        </row>
        <row r="101">
          <cell r="A101" t="str">
            <v>0193507-8</v>
          </cell>
          <cell r="B101" t="str">
            <v>Peräpohjolan Kansanopiston kannatusyhdistys ry</v>
          </cell>
        </row>
        <row r="102">
          <cell r="A102" t="str">
            <v>0212371-7</v>
          </cell>
          <cell r="B102" t="str">
            <v>Pohjois-Karjalan Koulutuskuntayhtymä</v>
          </cell>
        </row>
        <row r="103">
          <cell r="A103" t="str">
            <v>0280690-5</v>
          </cell>
          <cell r="B103" t="str">
            <v>Pohjois-Satakunnan Kansanopiston kannatusyhdistys r.y.</v>
          </cell>
        </row>
        <row r="104">
          <cell r="A104" t="str">
            <v>0214822-8</v>
          </cell>
          <cell r="B104" t="str">
            <v>Pohjois-Savon Kansanopistoseura r.y.</v>
          </cell>
        </row>
        <row r="105">
          <cell r="A105" t="str">
            <v>0828475-7</v>
          </cell>
          <cell r="B105" t="str">
            <v>Pohjois-Suomen Koulutuskeskussäätiö sr</v>
          </cell>
        </row>
        <row r="106">
          <cell r="A106" t="str">
            <v>0908429-8</v>
          </cell>
          <cell r="B106" t="str">
            <v>Pop &amp; Jazz Konservatorion Säätiö sr</v>
          </cell>
        </row>
        <row r="107">
          <cell r="A107" t="str">
            <v>0207972-8</v>
          </cell>
          <cell r="B107" t="str">
            <v>Portaanpää ry</v>
          </cell>
        </row>
        <row r="108">
          <cell r="A108" t="str">
            <v>0210287-9</v>
          </cell>
          <cell r="B108" t="str">
            <v>Raahen Koulutuskuntayhtymä</v>
          </cell>
        </row>
        <row r="109">
          <cell r="A109" t="str">
            <v>0189373-6</v>
          </cell>
          <cell r="B109" t="str">
            <v>Raahen Porvari- ja Kauppakoulurahasto sr</v>
          </cell>
        </row>
        <row r="110">
          <cell r="A110" t="str">
            <v>0204427-7</v>
          </cell>
          <cell r="B110" t="str">
            <v>Raision Seudun Koulutuskuntayhtymä</v>
          </cell>
        </row>
        <row r="111">
          <cell r="A111" t="str">
            <v>0215303-5</v>
          </cell>
          <cell r="B111" t="str">
            <v>Rakennusteollisuus RT ry</v>
          </cell>
        </row>
        <row r="112">
          <cell r="A112" t="str">
            <v>0114371-6</v>
          </cell>
          <cell r="B112" t="str">
            <v>Rastor Oy</v>
          </cell>
        </row>
        <row r="113">
          <cell r="A113" t="str">
            <v>0195258-0</v>
          </cell>
          <cell r="B113" t="str">
            <v>Raudaskylän Kristillinen Opisto r.y.</v>
          </cell>
        </row>
        <row r="114">
          <cell r="A114" t="str">
            <v>0113276-9</v>
          </cell>
          <cell r="B114" t="str">
            <v>Rautaruukki Oyj</v>
          </cell>
        </row>
        <row r="115">
          <cell r="A115" t="str">
            <v>0210311-8</v>
          </cell>
          <cell r="B115" t="str">
            <v>Reisjärven Kristillinen Kansanopistoyhdistys ry</v>
          </cell>
        </row>
        <row r="116">
          <cell r="A116" t="str">
            <v>0210668-5</v>
          </cell>
          <cell r="B116" t="str">
            <v>Rovalan Setlementti ry</v>
          </cell>
        </row>
        <row r="117">
          <cell r="A117" t="str">
            <v>0973110-9</v>
          </cell>
          <cell r="B117" t="str">
            <v>Rovaniemen Koulutuskuntayhtymä</v>
          </cell>
        </row>
        <row r="118">
          <cell r="A118" t="str">
            <v>0244767-4</v>
          </cell>
          <cell r="B118" t="str">
            <v>Saamelaisalueen Koulutuskeskus</v>
          </cell>
        </row>
        <row r="119">
          <cell r="A119" t="str">
            <v>0139545-4</v>
          </cell>
          <cell r="B119" t="str">
            <v>Salon Seudun Koulutuskuntayhtymä</v>
          </cell>
        </row>
        <row r="120">
          <cell r="A120" t="str">
            <v>0214081-6</v>
          </cell>
          <cell r="B120" t="str">
            <v>Samkommunen för Yrkesutbildning i Östra Nyland</v>
          </cell>
        </row>
        <row r="121">
          <cell r="A121" t="str">
            <v>1524361-1</v>
          </cell>
          <cell r="B121" t="str">
            <v xml:space="preserve">Sanoma Oyj </v>
          </cell>
        </row>
        <row r="122">
          <cell r="A122" t="str">
            <v>0204964-1</v>
          </cell>
          <cell r="B122" t="str">
            <v>SASKY koulutuskuntayhtymä</v>
          </cell>
        </row>
        <row r="123">
          <cell r="A123" t="str">
            <v>0203929-1</v>
          </cell>
          <cell r="B123" t="str">
            <v>Satakunnan koulutuskuntayhtymä</v>
          </cell>
        </row>
        <row r="124">
          <cell r="A124" t="str">
            <v>1852679-9</v>
          </cell>
          <cell r="B124" t="str">
            <v>Savon Koulutuskuntayhtymä</v>
          </cell>
        </row>
        <row r="125">
          <cell r="A125" t="str">
            <v>1007629-5</v>
          </cell>
          <cell r="B125" t="str">
            <v>Seinäjoen koulutuskuntayhtymä</v>
          </cell>
        </row>
        <row r="126">
          <cell r="A126" t="str">
            <v>2756786-7</v>
          </cell>
          <cell r="B126" t="str">
            <v>Suomen Diakoniaopisto - SDO Oy</v>
          </cell>
        </row>
        <row r="127">
          <cell r="A127" t="str">
            <v>1728925-0</v>
          </cell>
          <cell r="B127" t="str">
            <v>Suomen Ilmailuopisto Oy</v>
          </cell>
        </row>
        <row r="128">
          <cell r="A128" t="str">
            <v>0116936-9</v>
          </cell>
          <cell r="B128" t="str">
            <v>Suomen kansallisooppera ja -baletti sr</v>
          </cell>
        </row>
        <row r="129">
          <cell r="A129" t="str">
            <v>0242525-6</v>
          </cell>
          <cell r="B129" t="str">
            <v>Suomen Luterilainen Evankeliumiyhdistys ry</v>
          </cell>
        </row>
        <row r="130">
          <cell r="A130" t="str">
            <v>2390097-6</v>
          </cell>
          <cell r="B130" t="str">
            <v>Suomen Nosturikoulutus Oy</v>
          </cell>
        </row>
        <row r="131">
          <cell r="A131" t="str">
            <v>0207230-7</v>
          </cell>
          <cell r="B131" t="str">
            <v>Suomen Nuoriso-Opiston kannatusyhdistys ry</v>
          </cell>
        </row>
        <row r="132">
          <cell r="A132" t="str">
            <v>0202512-1</v>
          </cell>
          <cell r="B132" t="str">
            <v>Suomen Urheiluopiston Kannatusosakeyhtiö</v>
          </cell>
        </row>
        <row r="133">
          <cell r="A133" t="str">
            <v>0681365-1</v>
          </cell>
          <cell r="B133" t="str">
            <v>Suomen ympäristöopisto SYKLI Oy</v>
          </cell>
        </row>
        <row r="134">
          <cell r="A134" t="str">
            <v>0208850-1</v>
          </cell>
          <cell r="B134" t="str">
            <v>Suomen yrittäjäopiston kannatus Oy</v>
          </cell>
        </row>
        <row r="135">
          <cell r="A135" t="str">
            <v>0973712-1</v>
          </cell>
          <cell r="B135" t="str">
            <v>Suupohjan Koulutuskuntayhtymä</v>
          </cell>
        </row>
        <row r="136">
          <cell r="A136" t="str">
            <v>1648362-5</v>
          </cell>
          <cell r="B136" t="str">
            <v>Svenska Framtidsskolan i Helsingforsregionen Ab</v>
          </cell>
        </row>
        <row r="137">
          <cell r="A137" t="str">
            <v>0988182-8</v>
          </cell>
          <cell r="B137" t="str">
            <v>Svenska Österbottens förbund för Utbildning och Kultur</v>
          </cell>
        </row>
        <row r="138">
          <cell r="A138" t="str">
            <v>0155651-0</v>
          </cell>
          <cell r="B138" t="str">
            <v>Tampereen Aikuiskoulutussäätiö sr</v>
          </cell>
        </row>
        <row r="139">
          <cell r="A139" t="str">
            <v>0211675-2</v>
          </cell>
          <cell r="B139" t="str">
            <v>Tampereen kaupunki</v>
          </cell>
        </row>
        <row r="140">
          <cell r="A140" t="str">
            <v>0206148-0</v>
          </cell>
          <cell r="B140" t="str">
            <v>Tampereen Musiikkiopiston Säätiö sr</v>
          </cell>
        </row>
        <row r="141">
          <cell r="A141" t="str">
            <v>1099221-8</v>
          </cell>
          <cell r="B141" t="str">
            <v>Tampereen Urheiluhierojakoulu Oy</v>
          </cell>
        </row>
        <row r="142">
          <cell r="A142" t="str">
            <v>0166930-4</v>
          </cell>
          <cell r="B142" t="str">
            <v>Tanhuvaaran Säätiö sr</v>
          </cell>
        </row>
        <row r="143">
          <cell r="A143" t="str">
            <v>0872020-5</v>
          </cell>
          <cell r="B143" t="str">
            <v>Teak Oy</v>
          </cell>
        </row>
        <row r="144">
          <cell r="A144" t="str">
            <v>0172730-8</v>
          </cell>
          <cell r="B144" t="str">
            <v>Tohtori Matthias Ingmanin säätiö sr</v>
          </cell>
        </row>
        <row r="145">
          <cell r="A145" t="str">
            <v>1019670-5</v>
          </cell>
          <cell r="B145" t="str">
            <v>Toyota Auto Finland Oy</v>
          </cell>
        </row>
        <row r="146">
          <cell r="A146" t="str">
            <v>1577184-4</v>
          </cell>
          <cell r="B146" t="str">
            <v>Traffica Oy</v>
          </cell>
        </row>
        <row r="147">
          <cell r="A147" t="str">
            <v>0858476-8</v>
          </cell>
          <cell r="B147" t="str">
            <v>TUL:n Kisakeskussäätiö sr</v>
          </cell>
        </row>
        <row r="148">
          <cell r="A148" t="str">
            <v>0142247-5</v>
          </cell>
          <cell r="B148" t="str">
            <v>Turun Aikuiskoulutussäätiö sr</v>
          </cell>
        </row>
        <row r="149">
          <cell r="A149" t="str">
            <v>0276652-8</v>
          </cell>
          <cell r="B149" t="str">
            <v>Turun Ammattiopistosäätiö sr</v>
          </cell>
        </row>
        <row r="150">
          <cell r="A150" t="str">
            <v>0204819-8</v>
          </cell>
          <cell r="B150" t="str">
            <v>Turun kaupunki</v>
          </cell>
        </row>
        <row r="151">
          <cell r="A151" t="str">
            <v>0204843-8</v>
          </cell>
          <cell r="B151" t="str">
            <v>Turun Konservatorion kannatusyhdistys - Garantiföreningen för Åbo Konservatorium r.y.</v>
          </cell>
        </row>
        <row r="152">
          <cell r="A152" t="str">
            <v>0915313-4</v>
          </cell>
          <cell r="B152" t="str">
            <v>Turun kristillisen opiston säätiö sr</v>
          </cell>
        </row>
        <row r="153">
          <cell r="A153" t="str">
            <v>0871305-6</v>
          </cell>
          <cell r="B153" t="str">
            <v>TYA-oppilaitos Oy</v>
          </cell>
        </row>
        <row r="154">
          <cell r="A154" t="str">
            <v>0202496-2</v>
          </cell>
          <cell r="B154" t="str">
            <v>Työtehoseura ry</v>
          </cell>
        </row>
        <row r="155">
          <cell r="A155" t="str">
            <v>0215382-8</v>
          </cell>
          <cell r="B155" t="str">
            <v>Työväen Sivistysliitto TSL ry</v>
          </cell>
        </row>
        <row r="156">
          <cell r="A156" t="str">
            <v>1041090-0</v>
          </cell>
          <cell r="B156" t="str">
            <v>UPM-Kymmene Oyj</v>
          </cell>
        </row>
        <row r="157">
          <cell r="A157" t="str">
            <v>0209602-6</v>
          </cell>
          <cell r="B157" t="str">
            <v>Vaasan kaupunki</v>
          </cell>
        </row>
        <row r="158">
          <cell r="A158" t="str">
            <v>0206289-7</v>
          </cell>
          <cell r="B158" t="str">
            <v>Valkeakosken seudun koulutuskuntayhtymä</v>
          </cell>
        </row>
        <row r="159">
          <cell r="A159" t="str">
            <v>0163408-0</v>
          </cell>
          <cell r="B159" t="str">
            <v>Valkealan Kristillisen Kansanopiston kannatusyhdistys r.y.</v>
          </cell>
        </row>
        <row r="160">
          <cell r="A160" t="str">
            <v>0143991-2</v>
          </cell>
          <cell r="B160" t="str">
            <v>Valmet Automotive Oy</v>
          </cell>
        </row>
        <row r="161">
          <cell r="A161" t="str">
            <v>1053500-9</v>
          </cell>
          <cell r="B161" t="str">
            <v>Valtakunnallinen valmennus- ja liikuntakeskus Oy</v>
          </cell>
        </row>
        <row r="162">
          <cell r="A162" t="str">
            <v>0124610-9</v>
          </cell>
          <cell r="B162" t="str">
            <v>Vantaan kaupunki</v>
          </cell>
        </row>
        <row r="163">
          <cell r="A163" t="str">
            <v>0155689-5</v>
          </cell>
          <cell r="B163" t="str">
            <v>Varalan Säätiö sr</v>
          </cell>
        </row>
        <row r="164">
          <cell r="A164" t="str">
            <v>0195200-3</v>
          </cell>
          <cell r="B164" t="str">
            <v>Vuokatin säätiö sr</v>
          </cell>
        </row>
        <row r="165">
          <cell r="A165" t="str">
            <v>0195032-3</v>
          </cell>
          <cell r="B165" t="str">
            <v>Vuolle Setlementti ry</v>
          </cell>
        </row>
        <row r="166">
          <cell r="A166" t="str">
            <v>0773744-3</v>
          </cell>
          <cell r="B166" t="str">
            <v>Wärtsilä Finland Oy</v>
          </cell>
        </row>
        <row r="167">
          <cell r="A167" t="str">
            <v>0214765-5</v>
          </cell>
          <cell r="B167" t="str">
            <v>Ylä-Savon koulutuskuntayhtymä</v>
          </cell>
        </row>
        <row r="168">
          <cell r="A168" t="str">
            <v>0208589-6</v>
          </cell>
          <cell r="B168" t="str">
            <v>Äänekosken Ammatillisen Koulutuksen kuntayhtymä</v>
          </cell>
        </row>
      </sheetData>
    </sheetDataSet>
  </externalBook>
</externalLink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4"/>
  <sheetViews>
    <sheetView tabSelected="1" zoomScale="90" zoomScaleNormal="90" workbookViewId="0"/>
  </sheetViews>
  <sheetFormatPr defaultRowHeight="15" x14ac:dyDescent="0.25"/>
  <cols>
    <col min="1" max="1" width="11.140625" customWidth="1"/>
    <col min="2" max="2" width="40.28515625" customWidth="1"/>
    <col min="3" max="19" width="15.42578125" customWidth="1"/>
  </cols>
  <sheetData>
    <row r="1" spans="1:18" ht="15.75" x14ac:dyDescent="0.25">
      <c r="A1" s="20" t="s">
        <v>197</v>
      </c>
    </row>
    <row r="2" spans="1:18" x14ac:dyDescent="0.25">
      <c r="A2" s="19"/>
    </row>
    <row r="3" spans="1:18" s="1" customFormat="1" ht="95.25" customHeight="1" x14ac:dyDescent="0.25">
      <c r="A3" s="14" t="s">
        <v>0</v>
      </c>
      <c r="B3" s="15" t="s">
        <v>194</v>
      </c>
      <c r="C3" s="15" t="s">
        <v>1</v>
      </c>
      <c r="D3" s="16" t="s">
        <v>184</v>
      </c>
      <c r="E3" s="16" t="s">
        <v>189</v>
      </c>
      <c r="F3" s="16" t="s">
        <v>183</v>
      </c>
      <c r="G3" s="16" t="s">
        <v>181</v>
      </c>
      <c r="H3" s="16" t="s">
        <v>190</v>
      </c>
      <c r="I3" s="16" t="s">
        <v>191</v>
      </c>
      <c r="J3" s="16" t="s">
        <v>192</v>
      </c>
      <c r="K3" s="16" t="s">
        <v>196</v>
      </c>
      <c r="L3" s="16" t="s">
        <v>193</v>
      </c>
      <c r="M3" s="16" t="s">
        <v>185</v>
      </c>
      <c r="N3" s="16" t="s">
        <v>186</v>
      </c>
      <c r="O3" s="16" t="s">
        <v>195</v>
      </c>
      <c r="P3" s="16" t="s">
        <v>182</v>
      </c>
      <c r="Q3" s="16" t="s">
        <v>187</v>
      </c>
      <c r="R3" s="17" t="s">
        <v>188</v>
      </c>
    </row>
    <row r="4" spans="1:18" x14ac:dyDescent="0.25">
      <c r="A4" s="13" t="s">
        <v>3</v>
      </c>
      <c r="B4" s="9" t="str">
        <f>VLOOKUP(A4,[1]Taul1!$A$2:$B$168,2,FALSE)</f>
        <v>ABB Oy</v>
      </c>
      <c r="C4" s="9" t="s">
        <v>4</v>
      </c>
      <c r="D4" s="10">
        <v>0</v>
      </c>
      <c r="E4" s="10">
        <v>50</v>
      </c>
      <c r="F4" s="10">
        <v>50</v>
      </c>
      <c r="G4" s="10">
        <v>0</v>
      </c>
      <c r="H4" s="11">
        <v>0.315</v>
      </c>
      <c r="I4" s="12">
        <v>15.8</v>
      </c>
      <c r="J4" s="10">
        <v>0</v>
      </c>
      <c r="K4" s="10">
        <f>M4-L4</f>
        <v>129172</v>
      </c>
      <c r="L4" s="10">
        <v>352500</v>
      </c>
      <c r="M4" s="10">
        <v>481672</v>
      </c>
      <c r="N4" s="10">
        <v>0</v>
      </c>
      <c r="O4" s="12">
        <v>0</v>
      </c>
      <c r="P4" s="10">
        <v>0</v>
      </c>
      <c r="Q4" s="10">
        <v>481672</v>
      </c>
      <c r="R4" s="18">
        <v>26951</v>
      </c>
    </row>
    <row r="5" spans="1:18" x14ac:dyDescent="0.25">
      <c r="A5" s="13" t="s">
        <v>5</v>
      </c>
      <c r="B5" s="9" t="str">
        <f>VLOOKUP(A5,[1]Taul1!$A$2:$B$168,2,FALSE)</f>
        <v>Ahlmanin koulun Säätiö sr</v>
      </c>
      <c r="C5" s="9" t="s">
        <v>6</v>
      </c>
      <c r="D5" s="10">
        <v>329</v>
      </c>
      <c r="E5" s="10">
        <v>0</v>
      </c>
      <c r="F5" s="10">
        <v>329</v>
      </c>
      <c r="G5" s="10">
        <v>0</v>
      </c>
      <c r="H5" s="11">
        <v>1.1223819660000001</v>
      </c>
      <c r="I5" s="12">
        <v>369.3</v>
      </c>
      <c r="J5" s="10">
        <v>0</v>
      </c>
      <c r="K5" s="10">
        <f t="shared" ref="K5:K68" si="0">M5-L5</f>
        <v>3019202</v>
      </c>
      <c r="L5" s="10">
        <v>0</v>
      </c>
      <c r="M5" s="10">
        <v>3019202</v>
      </c>
      <c r="N5" s="10">
        <v>171</v>
      </c>
      <c r="O5" s="12">
        <v>10773</v>
      </c>
      <c r="P5" s="10">
        <v>258728.03308472736</v>
      </c>
      <c r="Q5" s="10">
        <v>3277930.0330847274</v>
      </c>
      <c r="R5" s="18">
        <v>168931</v>
      </c>
    </row>
    <row r="6" spans="1:18" x14ac:dyDescent="0.25">
      <c r="A6" s="13" t="s">
        <v>11</v>
      </c>
      <c r="B6" s="9" t="str">
        <f>VLOOKUP(A6,[1]Taul1!$A$2:$B$168,2,FALSE)</f>
        <v>Air Navigation Services Finland Oy</v>
      </c>
      <c r="C6" s="9" t="s">
        <v>4</v>
      </c>
      <c r="D6" s="10">
        <v>20</v>
      </c>
      <c r="E6" s="10">
        <v>0</v>
      </c>
      <c r="F6" s="10">
        <v>20</v>
      </c>
      <c r="G6" s="10">
        <v>0</v>
      </c>
      <c r="H6" s="11">
        <v>0.64306122399999999</v>
      </c>
      <c r="I6" s="12">
        <v>12.9</v>
      </c>
      <c r="J6" s="10">
        <v>0</v>
      </c>
      <c r="K6" s="10">
        <f t="shared" si="0"/>
        <v>105464</v>
      </c>
      <c r="L6" s="10">
        <v>1400000</v>
      </c>
      <c r="M6" s="10">
        <v>1505464</v>
      </c>
      <c r="N6" s="10">
        <v>0</v>
      </c>
      <c r="O6" s="12">
        <v>0</v>
      </c>
      <c r="P6" s="10">
        <v>0</v>
      </c>
      <c r="Q6" s="10">
        <v>1505464</v>
      </c>
      <c r="R6" s="18">
        <v>84234</v>
      </c>
    </row>
    <row r="7" spans="1:18" x14ac:dyDescent="0.25">
      <c r="A7" s="13" t="s">
        <v>7</v>
      </c>
      <c r="B7" s="9" t="str">
        <f>VLOOKUP(A7,[1]Taul1!$A$2:$B$168,2,FALSE)</f>
        <v>Aitoon Emäntäkoulu Oy</v>
      </c>
      <c r="C7" s="9" t="s">
        <v>6</v>
      </c>
      <c r="D7" s="10">
        <v>79</v>
      </c>
      <c r="E7" s="10">
        <v>5</v>
      </c>
      <c r="F7" s="10">
        <v>84</v>
      </c>
      <c r="G7" s="10">
        <v>0</v>
      </c>
      <c r="H7" s="11">
        <v>4.3422609469999998</v>
      </c>
      <c r="I7" s="12">
        <v>364.7</v>
      </c>
      <c r="J7" s="10">
        <v>0</v>
      </c>
      <c r="K7" s="10">
        <f t="shared" si="0"/>
        <v>2981595</v>
      </c>
      <c r="L7" s="10">
        <v>0</v>
      </c>
      <c r="M7" s="10">
        <v>2981595</v>
      </c>
      <c r="N7" s="10">
        <v>16</v>
      </c>
      <c r="O7" s="12">
        <v>1192</v>
      </c>
      <c r="P7" s="10">
        <v>28627.47753058526</v>
      </c>
      <c r="Q7" s="10">
        <v>3010222.4775305851</v>
      </c>
      <c r="R7" s="18">
        <v>166827</v>
      </c>
    </row>
    <row r="8" spans="1:18" x14ac:dyDescent="0.25">
      <c r="A8" s="13" t="s">
        <v>8</v>
      </c>
      <c r="B8" s="9" t="str">
        <f>VLOOKUP(A8,[1]Taul1!$A$2:$B$168,2,FALSE)</f>
        <v>Ami-säätiö sr</v>
      </c>
      <c r="C8" s="9" t="s">
        <v>4</v>
      </c>
      <c r="D8" s="10">
        <v>1666</v>
      </c>
      <c r="E8" s="10">
        <v>965</v>
      </c>
      <c r="F8" s="10">
        <v>2631</v>
      </c>
      <c r="G8" s="10">
        <v>580</v>
      </c>
      <c r="H8" s="11">
        <v>0.81467007599999997</v>
      </c>
      <c r="I8" s="12">
        <v>2143.4</v>
      </c>
      <c r="J8" s="10">
        <v>0</v>
      </c>
      <c r="K8" s="10">
        <f t="shared" si="0"/>
        <v>17523307</v>
      </c>
      <c r="L8" s="10">
        <v>0</v>
      </c>
      <c r="M8" s="10">
        <v>17523307</v>
      </c>
      <c r="N8" s="10">
        <v>1671</v>
      </c>
      <c r="O8" s="12">
        <v>50039</v>
      </c>
      <c r="P8" s="10">
        <v>1201753.6477793253</v>
      </c>
      <c r="Q8" s="10">
        <v>18725060.647779327</v>
      </c>
      <c r="R8" s="18">
        <v>980469</v>
      </c>
    </row>
    <row r="9" spans="1:18" x14ac:dyDescent="0.25">
      <c r="A9" s="13" t="s">
        <v>9</v>
      </c>
      <c r="B9" s="9" t="str">
        <f>VLOOKUP(A9,[1]Taul1!$A$2:$B$168,2,FALSE)</f>
        <v>Ammattienedistämislaitossäätiö AEL sr</v>
      </c>
      <c r="C9" s="9" t="s">
        <v>4</v>
      </c>
      <c r="D9" s="10">
        <v>818</v>
      </c>
      <c r="E9" s="10">
        <v>207</v>
      </c>
      <c r="F9" s="10">
        <v>1025</v>
      </c>
      <c r="G9" s="10">
        <v>0</v>
      </c>
      <c r="H9" s="11">
        <v>0.76111524100000005</v>
      </c>
      <c r="I9" s="12">
        <v>780.1</v>
      </c>
      <c r="J9" s="10">
        <v>0</v>
      </c>
      <c r="K9" s="10">
        <f t="shared" si="0"/>
        <v>6377686</v>
      </c>
      <c r="L9" s="10">
        <v>0</v>
      </c>
      <c r="M9" s="10">
        <v>6377686</v>
      </c>
      <c r="N9" s="10">
        <v>631</v>
      </c>
      <c r="O9" s="12">
        <v>13497</v>
      </c>
      <c r="P9" s="10">
        <v>324148.54381737352</v>
      </c>
      <c r="Q9" s="10">
        <v>6701834.5438173739</v>
      </c>
      <c r="R9" s="18">
        <v>356846</v>
      </c>
    </row>
    <row r="10" spans="1:18" x14ac:dyDescent="0.25">
      <c r="A10" s="13" t="s">
        <v>10</v>
      </c>
      <c r="B10" s="9" t="str">
        <f>VLOOKUP(A10,[1]Taul1!$A$2:$B$168,2,FALSE)</f>
        <v>Ammattiopisto Spesia Oy</v>
      </c>
      <c r="C10" s="9" t="s">
        <v>4</v>
      </c>
      <c r="D10" s="10">
        <v>986</v>
      </c>
      <c r="E10" s="10">
        <v>120</v>
      </c>
      <c r="F10" s="10">
        <v>1106</v>
      </c>
      <c r="G10" s="10">
        <v>0</v>
      </c>
      <c r="H10" s="11">
        <v>3.9528091380000001</v>
      </c>
      <c r="I10" s="12">
        <v>4371.8</v>
      </c>
      <c r="J10" s="10">
        <v>0</v>
      </c>
      <c r="K10" s="10">
        <f t="shared" si="0"/>
        <v>35741529</v>
      </c>
      <c r="L10" s="10">
        <v>0</v>
      </c>
      <c r="M10" s="10">
        <v>35741529</v>
      </c>
      <c r="N10" s="10">
        <v>221</v>
      </c>
      <c r="O10" s="12">
        <v>14916</v>
      </c>
      <c r="P10" s="10">
        <v>358227.73057567934</v>
      </c>
      <c r="Q10" s="10">
        <v>36099756.730575681</v>
      </c>
      <c r="R10" s="18">
        <v>1999820</v>
      </c>
    </row>
    <row r="11" spans="1:18" x14ac:dyDescent="0.25">
      <c r="A11" s="13" t="s">
        <v>12</v>
      </c>
      <c r="B11" s="9" t="str">
        <f>VLOOKUP(A11,[1]Taul1!$A$2:$B$168,2,FALSE)</f>
        <v>Ava-instituutin kannatusyhdistys ry</v>
      </c>
      <c r="C11" s="9" t="s">
        <v>4</v>
      </c>
      <c r="D11" s="10">
        <v>68</v>
      </c>
      <c r="E11" s="10">
        <v>4</v>
      </c>
      <c r="F11" s="10">
        <v>72</v>
      </c>
      <c r="G11" s="10">
        <v>0</v>
      </c>
      <c r="H11" s="11">
        <v>0.59584580399999998</v>
      </c>
      <c r="I11" s="12">
        <v>42.9</v>
      </c>
      <c r="J11" s="10">
        <v>0</v>
      </c>
      <c r="K11" s="10">
        <f t="shared" si="0"/>
        <v>350728</v>
      </c>
      <c r="L11" s="10">
        <v>0</v>
      </c>
      <c r="M11" s="10">
        <v>350728</v>
      </c>
      <c r="N11" s="10">
        <v>127</v>
      </c>
      <c r="O11" s="12">
        <v>1591</v>
      </c>
      <c r="P11" s="10">
        <v>38209.997274464054</v>
      </c>
      <c r="Q11" s="10">
        <v>388937.99727446405</v>
      </c>
      <c r="R11" s="18">
        <v>19624</v>
      </c>
    </row>
    <row r="12" spans="1:18" x14ac:dyDescent="0.25">
      <c r="A12" s="13" t="s">
        <v>13</v>
      </c>
      <c r="B12" s="9" t="str">
        <f>VLOOKUP(A12,[1]Taul1!$A$2:$B$168,2,FALSE)</f>
        <v>Axxell Utbildning Ab</v>
      </c>
      <c r="C12" s="9" t="s">
        <v>4</v>
      </c>
      <c r="D12" s="10">
        <v>1592</v>
      </c>
      <c r="E12" s="10">
        <v>139</v>
      </c>
      <c r="F12" s="10">
        <v>1731</v>
      </c>
      <c r="G12" s="10">
        <v>30</v>
      </c>
      <c r="H12" s="11">
        <v>1.053823161</v>
      </c>
      <c r="I12" s="12">
        <v>1824.2</v>
      </c>
      <c r="J12" s="10">
        <v>0</v>
      </c>
      <c r="K12" s="10">
        <f t="shared" si="0"/>
        <v>14913696</v>
      </c>
      <c r="L12" s="10">
        <v>0</v>
      </c>
      <c r="M12" s="10">
        <v>14913696</v>
      </c>
      <c r="N12" s="10">
        <v>737</v>
      </c>
      <c r="O12" s="12">
        <v>34475</v>
      </c>
      <c r="P12" s="10">
        <v>827963.32874742185</v>
      </c>
      <c r="Q12" s="10">
        <v>15741659.328747422</v>
      </c>
      <c r="R12" s="18">
        <v>834455</v>
      </c>
    </row>
    <row r="13" spans="1:18" x14ac:dyDescent="0.25">
      <c r="A13" s="13" t="s">
        <v>180</v>
      </c>
      <c r="B13" s="9" t="str">
        <f>VLOOKUP(A13,[1]Taul1!$A$2:$B$168,2,FALSE)</f>
        <v>Careeria Oy</v>
      </c>
      <c r="C13" s="9" t="s">
        <v>4</v>
      </c>
      <c r="D13" s="10">
        <v>2494</v>
      </c>
      <c r="E13" s="10">
        <v>410</v>
      </c>
      <c r="F13" s="10">
        <v>2904</v>
      </c>
      <c r="G13" s="10">
        <v>180</v>
      </c>
      <c r="H13" s="11">
        <v>0.92377082799999999</v>
      </c>
      <c r="I13" s="12">
        <v>2682.6</v>
      </c>
      <c r="J13" s="10">
        <v>0</v>
      </c>
      <c r="K13" s="10">
        <f t="shared" si="0"/>
        <v>21931521</v>
      </c>
      <c r="L13" s="10">
        <v>0</v>
      </c>
      <c r="M13" s="10">
        <v>21931521</v>
      </c>
      <c r="N13" s="10">
        <v>1301</v>
      </c>
      <c r="O13" s="12">
        <v>47105</v>
      </c>
      <c r="P13" s="10">
        <v>1131289.7056025325</v>
      </c>
      <c r="Q13" s="10">
        <v>23062810.705602534</v>
      </c>
      <c r="R13" s="18">
        <v>1227119</v>
      </c>
    </row>
    <row r="14" spans="1:18" x14ac:dyDescent="0.25">
      <c r="A14" s="13" t="s">
        <v>14</v>
      </c>
      <c r="B14" s="9" t="str">
        <f>VLOOKUP(A14,[1]Taul1!$A$2:$B$168,2,FALSE)</f>
        <v>Cargotec Finland Oy</v>
      </c>
      <c r="C14" s="9" t="s">
        <v>6</v>
      </c>
      <c r="D14" s="10">
        <v>0</v>
      </c>
      <c r="E14" s="10">
        <v>0</v>
      </c>
      <c r="F14" s="10">
        <v>0</v>
      </c>
      <c r="G14" s="10">
        <v>0</v>
      </c>
      <c r="H14" s="11">
        <v>0.315</v>
      </c>
      <c r="I14" s="12">
        <v>0</v>
      </c>
      <c r="J14" s="10">
        <v>0</v>
      </c>
      <c r="K14" s="10">
        <f t="shared" si="0"/>
        <v>0</v>
      </c>
      <c r="L14" s="10">
        <v>0</v>
      </c>
      <c r="M14" s="10">
        <v>0</v>
      </c>
      <c r="N14" s="10">
        <v>0</v>
      </c>
      <c r="O14" s="12">
        <v>0</v>
      </c>
      <c r="P14" s="10">
        <v>0</v>
      </c>
      <c r="Q14" s="10">
        <v>0</v>
      </c>
      <c r="R14" s="18">
        <v>0</v>
      </c>
    </row>
    <row r="15" spans="1:18" x14ac:dyDescent="0.25">
      <c r="A15" s="13" t="s">
        <v>15</v>
      </c>
      <c r="B15" s="9" t="str">
        <f>VLOOKUP(A15,[1]Taul1!$A$2:$B$168,2,FALSE)</f>
        <v>Cimson Koulutuspalvelut Oy</v>
      </c>
      <c r="C15" s="9" t="s">
        <v>4</v>
      </c>
      <c r="D15" s="10">
        <v>0</v>
      </c>
      <c r="E15" s="10">
        <v>10</v>
      </c>
      <c r="F15" s="10">
        <v>10</v>
      </c>
      <c r="G15" s="10">
        <v>10</v>
      </c>
      <c r="H15" s="11">
        <v>1</v>
      </c>
      <c r="I15" s="12">
        <v>10</v>
      </c>
      <c r="J15" s="10">
        <v>0</v>
      </c>
      <c r="K15" s="10">
        <f t="shared" si="0"/>
        <v>81755</v>
      </c>
      <c r="L15" s="10">
        <v>0</v>
      </c>
      <c r="M15" s="10">
        <v>81755</v>
      </c>
      <c r="N15" s="10"/>
      <c r="O15" s="12">
        <v>0</v>
      </c>
      <c r="P15" s="10">
        <v>0</v>
      </c>
      <c r="Q15" s="10">
        <v>81755</v>
      </c>
      <c r="R15" s="18">
        <v>4574</v>
      </c>
    </row>
    <row r="16" spans="1:18" x14ac:dyDescent="0.25">
      <c r="A16" s="13" t="s">
        <v>16</v>
      </c>
      <c r="B16" s="9" t="str">
        <f>VLOOKUP(A16,[1]Taul1!$A$2:$B$168,2,FALSE)</f>
        <v>Espoon seudun koulutuskuntayhtymä Omnia</v>
      </c>
      <c r="C16" s="9" t="s">
        <v>4</v>
      </c>
      <c r="D16" s="10">
        <v>5838</v>
      </c>
      <c r="E16" s="10">
        <v>715</v>
      </c>
      <c r="F16" s="10">
        <v>6553</v>
      </c>
      <c r="G16" s="10">
        <v>200</v>
      </c>
      <c r="H16" s="11">
        <v>0.970835844</v>
      </c>
      <c r="I16" s="12">
        <v>6361.9</v>
      </c>
      <c r="J16" s="10">
        <v>-473804.8327784416</v>
      </c>
      <c r="K16" s="10">
        <f t="shared" si="0"/>
        <v>51537731</v>
      </c>
      <c r="L16" s="10">
        <v>0</v>
      </c>
      <c r="M16" s="10">
        <v>51537731</v>
      </c>
      <c r="N16" s="10">
        <v>3260</v>
      </c>
      <c r="O16" s="12">
        <v>153238</v>
      </c>
      <c r="P16" s="10">
        <v>3680215.9411340808</v>
      </c>
      <c r="Q16" s="10">
        <v>55217946.94113408</v>
      </c>
      <c r="R16" s="18">
        <v>0</v>
      </c>
    </row>
    <row r="17" spans="1:18" x14ac:dyDescent="0.25">
      <c r="A17" s="13" t="s">
        <v>17</v>
      </c>
      <c r="B17" s="9" t="str">
        <f>VLOOKUP(A17,[1]Taul1!$A$2:$B$168,2,FALSE)</f>
        <v>Etelä-Karjalan Koulutuskuntayhtymä</v>
      </c>
      <c r="C17" s="9" t="s">
        <v>18</v>
      </c>
      <c r="D17" s="10">
        <v>2900</v>
      </c>
      <c r="E17" s="10">
        <v>465</v>
      </c>
      <c r="F17" s="10">
        <v>3365</v>
      </c>
      <c r="G17" s="10">
        <v>216</v>
      </c>
      <c r="H17" s="11">
        <v>0.99855317099999996</v>
      </c>
      <c r="I17" s="12">
        <v>3360.1</v>
      </c>
      <c r="J17" s="10">
        <v>-250244.67825945735</v>
      </c>
      <c r="K17" s="10">
        <f t="shared" si="0"/>
        <v>27220159</v>
      </c>
      <c r="L17" s="10">
        <v>450000</v>
      </c>
      <c r="M17" s="10">
        <v>27670159</v>
      </c>
      <c r="N17" s="10">
        <v>1289</v>
      </c>
      <c r="O17" s="12">
        <v>62888</v>
      </c>
      <c r="P17" s="10">
        <v>1510339.6031404745</v>
      </c>
      <c r="Q17" s="10">
        <v>29180498.603140473</v>
      </c>
      <c r="R17" s="18">
        <v>0</v>
      </c>
    </row>
    <row r="18" spans="1:18" x14ac:dyDescent="0.25">
      <c r="A18" s="13" t="s">
        <v>19</v>
      </c>
      <c r="B18" s="9" t="str">
        <f>VLOOKUP(A18,[1]Taul1!$A$2:$B$168,2,FALSE)</f>
        <v>Etelä-Savon Koulutus Oy</v>
      </c>
      <c r="C18" s="9" t="s">
        <v>20</v>
      </c>
      <c r="D18" s="10">
        <v>2518</v>
      </c>
      <c r="E18" s="10">
        <v>178</v>
      </c>
      <c r="F18" s="10">
        <v>2696</v>
      </c>
      <c r="G18" s="10">
        <v>95</v>
      </c>
      <c r="H18" s="11">
        <v>1.113478644</v>
      </c>
      <c r="I18" s="12">
        <v>3001.9</v>
      </c>
      <c r="J18" s="10">
        <v>0</v>
      </c>
      <c r="K18" s="10">
        <f t="shared" si="0"/>
        <v>24541950</v>
      </c>
      <c r="L18" s="10">
        <v>0</v>
      </c>
      <c r="M18" s="10">
        <v>24541950</v>
      </c>
      <c r="N18" s="10">
        <v>1164</v>
      </c>
      <c r="O18" s="12">
        <v>63123</v>
      </c>
      <c r="P18" s="10">
        <v>1515983.443089877</v>
      </c>
      <c r="Q18" s="10">
        <v>26057933.443089876</v>
      </c>
      <c r="R18" s="18">
        <v>1373178</v>
      </c>
    </row>
    <row r="19" spans="1:18" x14ac:dyDescent="0.25">
      <c r="A19" s="13" t="s">
        <v>21</v>
      </c>
      <c r="B19" s="9" t="str">
        <f>VLOOKUP(A19,[1]Taul1!$A$2:$B$168,2,FALSE)</f>
        <v>Eurajoen kristillisen opiston kannatusyhdistys r.y.</v>
      </c>
      <c r="C19" s="9" t="s">
        <v>22</v>
      </c>
      <c r="D19" s="10">
        <v>37</v>
      </c>
      <c r="E19" s="10">
        <v>0</v>
      </c>
      <c r="F19" s="10">
        <v>37</v>
      </c>
      <c r="G19" s="10">
        <v>0</v>
      </c>
      <c r="H19" s="11">
        <v>0.87824999999999998</v>
      </c>
      <c r="I19" s="12">
        <v>32.5</v>
      </c>
      <c r="J19" s="10">
        <v>0</v>
      </c>
      <c r="K19" s="10">
        <f t="shared" si="0"/>
        <v>265703</v>
      </c>
      <c r="L19" s="10">
        <v>0</v>
      </c>
      <c r="M19" s="10">
        <v>265703</v>
      </c>
      <c r="N19" s="10">
        <v>21</v>
      </c>
      <c r="O19" s="12">
        <v>420</v>
      </c>
      <c r="P19" s="10">
        <v>10086.862888293464</v>
      </c>
      <c r="Q19" s="10">
        <v>275789.86288829346</v>
      </c>
      <c r="R19" s="18">
        <v>14867</v>
      </c>
    </row>
    <row r="20" spans="1:18" x14ac:dyDescent="0.25">
      <c r="A20" s="13" t="s">
        <v>23</v>
      </c>
      <c r="B20" s="9" t="str">
        <f>VLOOKUP(A20,[1]Taul1!$A$2:$B$168,2,FALSE)</f>
        <v>Finnair Oyj</v>
      </c>
      <c r="C20" s="9" t="s">
        <v>4</v>
      </c>
      <c r="D20" s="10">
        <v>0</v>
      </c>
      <c r="E20" s="10">
        <v>73</v>
      </c>
      <c r="F20" s="10">
        <v>73</v>
      </c>
      <c r="G20" s="10">
        <v>0</v>
      </c>
      <c r="H20" s="11">
        <v>0.315</v>
      </c>
      <c r="I20" s="12">
        <v>23</v>
      </c>
      <c r="J20" s="10">
        <v>0</v>
      </c>
      <c r="K20" s="10">
        <f t="shared" si="0"/>
        <v>188036</v>
      </c>
      <c r="L20" s="10">
        <v>1025000</v>
      </c>
      <c r="M20" s="10">
        <v>1213036</v>
      </c>
      <c r="N20" s="10">
        <v>0</v>
      </c>
      <c r="O20" s="12">
        <v>0</v>
      </c>
      <c r="P20" s="10">
        <v>0</v>
      </c>
      <c r="Q20" s="10">
        <v>1213036</v>
      </c>
      <c r="R20" s="18">
        <v>67872</v>
      </c>
    </row>
    <row r="21" spans="1:18" x14ac:dyDescent="0.25">
      <c r="A21" s="13" t="s">
        <v>24</v>
      </c>
      <c r="B21" s="9" t="str">
        <f>VLOOKUP(A21,[1]Taul1!$A$2:$B$168,2,FALSE)</f>
        <v>Folkhälsan Utbildning Ab</v>
      </c>
      <c r="C21" s="9" t="s">
        <v>4</v>
      </c>
      <c r="D21" s="10">
        <v>108</v>
      </c>
      <c r="E21" s="10">
        <v>6</v>
      </c>
      <c r="F21" s="10">
        <v>114</v>
      </c>
      <c r="G21" s="10">
        <v>0</v>
      </c>
      <c r="H21" s="11">
        <v>1.7004698869999999</v>
      </c>
      <c r="I21" s="12">
        <v>193.9</v>
      </c>
      <c r="J21" s="10">
        <v>0</v>
      </c>
      <c r="K21" s="10">
        <f t="shared" si="0"/>
        <v>1585224</v>
      </c>
      <c r="L21" s="10">
        <v>0</v>
      </c>
      <c r="M21" s="10">
        <v>1585224</v>
      </c>
      <c r="N21" s="10">
        <v>54</v>
      </c>
      <c r="O21" s="12">
        <v>3721</v>
      </c>
      <c r="P21" s="10">
        <v>89364.801922238054</v>
      </c>
      <c r="Q21" s="10">
        <v>1674588.801922238</v>
      </c>
      <c r="R21" s="18">
        <v>88697</v>
      </c>
    </row>
    <row r="22" spans="1:18" x14ac:dyDescent="0.25">
      <c r="A22" s="13" t="s">
        <v>25</v>
      </c>
      <c r="B22" s="9" t="str">
        <f>VLOOKUP(A22,[1]Taul1!$A$2:$B$168,2,FALSE)</f>
        <v>Fria kristliga Folkhögskolan i Vasa</v>
      </c>
      <c r="C22" s="9" t="s">
        <v>26</v>
      </c>
      <c r="D22" s="10">
        <v>26</v>
      </c>
      <c r="E22" s="10">
        <v>0</v>
      </c>
      <c r="F22" s="10">
        <v>26</v>
      </c>
      <c r="G22" s="10">
        <v>0</v>
      </c>
      <c r="H22" s="11">
        <v>1.3</v>
      </c>
      <c r="I22" s="12">
        <v>33.799999999999997</v>
      </c>
      <c r="J22" s="10">
        <v>0</v>
      </c>
      <c r="K22" s="10">
        <f t="shared" si="0"/>
        <v>276331</v>
      </c>
      <c r="L22" s="10">
        <v>0</v>
      </c>
      <c r="M22" s="10">
        <v>276331</v>
      </c>
      <c r="N22" s="10">
        <v>9</v>
      </c>
      <c r="O22" s="12">
        <v>642</v>
      </c>
      <c r="P22" s="10">
        <v>15418.490414962867</v>
      </c>
      <c r="Q22" s="10">
        <v>291749.49041496287</v>
      </c>
      <c r="R22" s="18">
        <v>15461</v>
      </c>
    </row>
    <row r="23" spans="1:18" x14ac:dyDescent="0.25">
      <c r="A23" s="13" t="s">
        <v>27</v>
      </c>
      <c r="B23" s="9" t="str">
        <f>VLOOKUP(A23,[1]Taul1!$A$2:$B$168,2,FALSE)</f>
        <v>Fysikaalinen hoitolaitos Arcus Lumio &amp; Pirttimaa</v>
      </c>
      <c r="C23" s="9" t="s">
        <v>6</v>
      </c>
      <c r="D23" s="10">
        <v>29</v>
      </c>
      <c r="E23" s="10">
        <v>7</v>
      </c>
      <c r="F23" s="10">
        <v>36</v>
      </c>
      <c r="G23" s="10">
        <v>0</v>
      </c>
      <c r="H23" s="11">
        <v>0.84150000000000003</v>
      </c>
      <c r="I23" s="12">
        <v>30.3</v>
      </c>
      <c r="J23" s="10">
        <v>0</v>
      </c>
      <c r="K23" s="10">
        <f t="shared" si="0"/>
        <v>247717</v>
      </c>
      <c r="L23" s="10">
        <v>0</v>
      </c>
      <c r="M23" s="10">
        <v>247717</v>
      </c>
      <c r="N23" s="10">
        <v>133</v>
      </c>
      <c r="O23" s="12">
        <v>2448</v>
      </c>
      <c r="P23" s="10">
        <v>58792.000834624771</v>
      </c>
      <c r="Q23" s="10">
        <v>306509.00083462475</v>
      </c>
      <c r="R23" s="18">
        <v>13860</v>
      </c>
    </row>
    <row r="24" spans="1:18" x14ac:dyDescent="0.25">
      <c r="A24" s="13" t="s">
        <v>28</v>
      </c>
      <c r="B24" s="9" t="str">
        <f>VLOOKUP(A24,[1]Taul1!$A$2:$B$168,2,FALSE)</f>
        <v>Haapaveden Opiston kannatusyhdistys ry</v>
      </c>
      <c r="C24" s="9" t="s">
        <v>29</v>
      </c>
      <c r="D24" s="10">
        <v>120</v>
      </c>
      <c r="E24" s="10">
        <v>5</v>
      </c>
      <c r="F24" s="10">
        <v>125</v>
      </c>
      <c r="G24" s="10">
        <v>0</v>
      </c>
      <c r="H24" s="11">
        <v>1.0849394269999999</v>
      </c>
      <c r="I24" s="12">
        <v>135.6</v>
      </c>
      <c r="J24" s="10">
        <v>0</v>
      </c>
      <c r="K24" s="10">
        <f t="shared" si="0"/>
        <v>1108594</v>
      </c>
      <c r="L24" s="10">
        <v>0</v>
      </c>
      <c r="M24" s="10">
        <v>1108594</v>
      </c>
      <c r="N24" s="10">
        <v>54</v>
      </c>
      <c r="O24" s="12">
        <v>1899</v>
      </c>
      <c r="P24" s="10">
        <v>45607.030059212586</v>
      </c>
      <c r="Q24" s="10">
        <v>1154201.0300592126</v>
      </c>
      <c r="R24" s="18">
        <v>62028</v>
      </c>
    </row>
    <row r="25" spans="1:18" x14ac:dyDescent="0.25">
      <c r="A25" s="13" t="s">
        <v>30</v>
      </c>
      <c r="B25" s="9" t="str">
        <f>VLOOKUP(A25,[1]Taul1!$A$2:$B$168,2,FALSE)</f>
        <v>Harjun Oppimiskeskus Oy</v>
      </c>
      <c r="C25" s="9" t="s">
        <v>31</v>
      </c>
      <c r="D25" s="10">
        <v>183</v>
      </c>
      <c r="E25" s="10">
        <v>20</v>
      </c>
      <c r="F25" s="10">
        <v>203</v>
      </c>
      <c r="G25" s="10">
        <v>0</v>
      </c>
      <c r="H25" s="11">
        <v>1.6996285449999999</v>
      </c>
      <c r="I25" s="12">
        <v>345</v>
      </c>
      <c r="J25" s="10">
        <v>0</v>
      </c>
      <c r="K25" s="10">
        <f t="shared" si="0"/>
        <v>2820538</v>
      </c>
      <c r="L25" s="10">
        <v>0</v>
      </c>
      <c r="M25" s="10">
        <v>2820538</v>
      </c>
      <c r="N25" s="10">
        <v>60</v>
      </c>
      <c r="O25" s="12">
        <v>4665</v>
      </c>
      <c r="P25" s="10">
        <v>112036.22708068813</v>
      </c>
      <c r="Q25" s="10">
        <v>2932574.2270806883</v>
      </c>
      <c r="R25" s="18">
        <v>157816</v>
      </c>
    </row>
    <row r="26" spans="1:18" x14ac:dyDescent="0.25">
      <c r="A26" s="13" t="s">
        <v>32</v>
      </c>
      <c r="B26" s="9" t="str">
        <f>VLOOKUP(A26,[1]Taul1!$A$2:$B$168,2,FALSE)</f>
        <v>HAUS Kehittämiskeskus Oy</v>
      </c>
      <c r="C26" s="9" t="s">
        <v>4</v>
      </c>
      <c r="D26" s="10">
        <v>11</v>
      </c>
      <c r="E26" s="10">
        <v>14</v>
      </c>
      <c r="F26" s="10">
        <v>25</v>
      </c>
      <c r="G26" s="10">
        <v>0</v>
      </c>
      <c r="H26" s="11">
        <v>0.59499999999999997</v>
      </c>
      <c r="I26" s="12">
        <v>14.9</v>
      </c>
      <c r="J26" s="10">
        <v>0</v>
      </c>
      <c r="K26" s="10">
        <f t="shared" si="0"/>
        <v>121815</v>
      </c>
      <c r="L26" s="10">
        <v>0</v>
      </c>
      <c r="M26" s="10">
        <v>121815</v>
      </c>
      <c r="N26" s="10">
        <v>49</v>
      </c>
      <c r="O26" s="12">
        <v>438</v>
      </c>
      <c r="P26" s="10">
        <v>10519.15701207747</v>
      </c>
      <c r="Q26" s="10">
        <v>132334.15701207746</v>
      </c>
      <c r="R26" s="18">
        <v>6816</v>
      </c>
    </row>
    <row r="27" spans="1:18" x14ac:dyDescent="0.25">
      <c r="A27" s="13" t="s">
        <v>33</v>
      </c>
      <c r="B27" s="9" t="str">
        <f>VLOOKUP(A27,[1]Taul1!$A$2:$B$168,2,FALSE)</f>
        <v>Helsingin kaupunki</v>
      </c>
      <c r="C27" s="9" t="s">
        <v>4</v>
      </c>
      <c r="D27" s="10">
        <v>8947</v>
      </c>
      <c r="E27" s="10">
        <v>1029</v>
      </c>
      <c r="F27" s="10">
        <v>9976</v>
      </c>
      <c r="G27" s="10">
        <v>180</v>
      </c>
      <c r="H27" s="11">
        <v>0.99769724100000001</v>
      </c>
      <c r="I27" s="12">
        <v>9953</v>
      </c>
      <c r="J27" s="10">
        <v>-741253.32065009337</v>
      </c>
      <c r="K27" s="10">
        <f t="shared" si="0"/>
        <v>80629221</v>
      </c>
      <c r="L27" s="10">
        <v>150000</v>
      </c>
      <c r="M27" s="10">
        <v>80779221</v>
      </c>
      <c r="N27" s="10">
        <v>3696</v>
      </c>
      <c r="O27" s="12">
        <v>176425</v>
      </c>
      <c r="P27" s="10">
        <v>4237082.8215885106</v>
      </c>
      <c r="Q27" s="10">
        <v>85016303.821588516</v>
      </c>
      <c r="R27" s="18">
        <v>0</v>
      </c>
    </row>
    <row r="28" spans="1:18" x14ac:dyDescent="0.25">
      <c r="A28" s="13" t="s">
        <v>38</v>
      </c>
      <c r="B28" s="9" t="str">
        <f>VLOOKUP(A28,[1]Taul1!$A$2:$B$168,2,FALSE)</f>
        <v>Helsingin Konservatorion Säätiö sr</v>
      </c>
      <c r="C28" s="9" t="s">
        <v>4</v>
      </c>
      <c r="D28" s="10">
        <v>59</v>
      </c>
      <c r="E28" s="10">
        <v>5</v>
      </c>
      <c r="F28" s="10">
        <v>64</v>
      </c>
      <c r="G28" s="10">
        <v>0</v>
      </c>
      <c r="H28" s="11">
        <v>1.596475316</v>
      </c>
      <c r="I28" s="12">
        <v>102.2</v>
      </c>
      <c r="J28" s="10">
        <v>0</v>
      </c>
      <c r="K28" s="10">
        <f t="shared" si="0"/>
        <v>835533</v>
      </c>
      <c r="L28" s="10">
        <v>0</v>
      </c>
      <c r="M28" s="10">
        <v>835533</v>
      </c>
      <c r="N28" s="10">
        <v>22</v>
      </c>
      <c r="O28" s="12">
        <v>2347</v>
      </c>
      <c r="P28" s="10">
        <v>56366.350473392289</v>
      </c>
      <c r="Q28" s="10">
        <v>891899.35047339229</v>
      </c>
      <c r="R28" s="18">
        <v>46750</v>
      </c>
    </row>
    <row r="29" spans="1:18" x14ac:dyDescent="0.25">
      <c r="A29" s="13" t="s">
        <v>34</v>
      </c>
      <c r="B29" s="9" t="str">
        <f>VLOOKUP(A29,[1]Taul1!$A$2:$B$168,2,FALSE)</f>
        <v>Helsinki Business College Oy</v>
      </c>
      <c r="C29" s="9" t="s">
        <v>4</v>
      </c>
      <c r="D29" s="10">
        <v>1890</v>
      </c>
      <c r="E29" s="10">
        <v>130</v>
      </c>
      <c r="F29" s="10">
        <v>2020</v>
      </c>
      <c r="G29" s="10">
        <v>0</v>
      </c>
      <c r="H29" s="11">
        <v>0.78160214299999997</v>
      </c>
      <c r="I29" s="12">
        <v>1578.8</v>
      </c>
      <c r="J29" s="10">
        <v>0</v>
      </c>
      <c r="K29" s="10">
        <f t="shared" si="0"/>
        <v>12907435</v>
      </c>
      <c r="L29" s="10">
        <v>0</v>
      </c>
      <c r="M29" s="10">
        <v>12907435</v>
      </c>
      <c r="N29" s="10">
        <v>947</v>
      </c>
      <c r="O29" s="12">
        <v>42540</v>
      </c>
      <c r="P29" s="10">
        <v>1021655.1125428666</v>
      </c>
      <c r="Q29" s="10">
        <v>13929090.112542866</v>
      </c>
      <c r="R29" s="18">
        <v>722200</v>
      </c>
    </row>
    <row r="30" spans="1:18" x14ac:dyDescent="0.25">
      <c r="A30" s="13" t="s">
        <v>35</v>
      </c>
      <c r="B30" s="9" t="str">
        <f>VLOOKUP(A30,[1]Taul1!$A$2:$B$168,2,FALSE)</f>
        <v>Hengitysliitto ry</v>
      </c>
      <c r="C30" s="9" t="s">
        <v>4</v>
      </c>
      <c r="D30" s="10">
        <v>1462</v>
      </c>
      <c r="E30" s="10">
        <v>72</v>
      </c>
      <c r="F30" s="10">
        <v>1534</v>
      </c>
      <c r="G30" s="10">
        <v>0</v>
      </c>
      <c r="H30" s="11">
        <v>3.7284276730000001</v>
      </c>
      <c r="I30" s="12">
        <v>5719.4</v>
      </c>
      <c r="J30" s="10">
        <v>0</v>
      </c>
      <c r="K30" s="10">
        <f t="shared" si="0"/>
        <v>46758795</v>
      </c>
      <c r="L30" s="10">
        <v>0</v>
      </c>
      <c r="M30" s="10">
        <v>46758795</v>
      </c>
      <c r="N30" s="10">
        <v>382</v>
      </c>
      <c r="O30" s="12">
        <v>21057</v>
      </c>
      <c r="P30" s="10">
        <v>505712.07580665592</v>
      </c>
      <c r="Q30" s="10">
        <v>47264507.075806655</v>
      </c>
      <c r="R30" s="18">
        <v>2616261</v>
      </c>
    </row>
    <row r="31" spans="1:18" x14ac:dyDescent="0.25">
      <c r="A31" s="13" t="s">
        <v>36</v>
      </c>
      <c r="B31" s="9" t="str">
        <f>VLOOKUP(A31,[1]Taul1!$A$2:$B$168,2,FALSE)</f>
        <v>Hevosopisto Oy</v>
      </c>
      <c r="C31" s="9" t="s">
        <v>37</v>
      </c>
      <c r="D31" s="10">
        <v>310</v>
      </c>
      <c r="E31" s="10">
        <v>10</v>
      </c>
      <c r="F31" s="10">
        <v>320</v>
      </c>
      <c r="G31" s="10">
        <v>0</v>
      </c>
      <c r="H31" s="11">
        <v>1.6106184429999999</v>
      </c>
      <c r="I31" s="12">
        <v>515.4</v>
      </c>
      <c r="J31" s="10">
        <v>0</v>
      </c>
      <c r="K31" s="10">
        <f t="shared" si="0"/>
        <v>4213638</v>
      </c>
      <c r="L31" s="10">
        <v>0</v>
      </c>
      <c r="M31" s="10">
        <v>4213638</v>
      </c>
      <c r="N31" s="10">
        <v>123</v>
      </c>
      <c r="O31" s="12">
        <v>10683</v>
      </c>
      <c r="P31" s="10">
        <v>256566.56246580731</v>
      </c>
      <c r="Q31" s="10">
        <v>4470204.5624658074</v>
      </c>
      <c r="R31" s="18">
        <v>235763</v>
      </c>
    </row>
    <row r="32" spans="1:18" x14ac:dyDescent="0.25">
      <c r="A32" s="13" t="s">
        <v>40</v>
      </c>
      <c r="B32" s="9" t="str">
        <f>VLOOKUP(A32,[1]Taul1!$A$2:$B$168,2,FALSE)</f>
        <v>Hyria koulutus Oy</v>
      </c>
      <c r="C32" s="9" t="s">
        <v>4</v>
      </c>
      <c r="D32" s="10">
        <v>3141</v>
      </c>
      <c r="E32" s="10">
        <v>320</v>
      </c>
      <c r="F32" s="10">
        <v>3461</v>
      </c>
      <c r="G32" s="10">
        <v>110</v>
      </c>
      <c r="H32" s="11">
        <v>1.0212641440000001</v>
      </c>
      <c r="I32" s="12">
        <v>3534.6</v>
      </c>
      <c r="J32" s="10">
        <v>0</v>
      </c>
      <c r="K32" s="10">
        <f t="shared" si="0"/>
        <v>28897024</v>
      </c>
      <c r="L32" s="10">
        <v>0</v>
      </c>
      <c r="M32" s="10">
        <v>28897024</v>
      </c>
      <c r="N32" s="10">
        <v>1478</v>
      </c>
      <c r="O32" s="12">
        <v>74668</v>
      </c>
      <c r="P32" s="10">
        <v>1793252.0908168962</v>
      </c>
      <c r="Q32" s="10">
        <v>30690276.090816896</v>
      </c>
      <c r="R32" s="18">
        <v>1616854</v>
      </c>
    </row>
    <row r="33" spans="1:18" x14ac:dyDescent="0.25">
      <c r="A33" s="13" t="s">
        <v>41</v>
      </c>
      <c r="B33" s="9" t="str">
        <f>VLOOKUP(A33,[1]Taul1!$A$2:$B$168,2,FALSE)</f>
        <v>Hämeen ammatti-instituutti Oy</v>
      </c>
      <c r="C33" s="9" t="s">
        <v>37</v>
      </c>
      <c r="D33" s="10">
        <v>456</v>
      </c>
      <c r="E33" s="10">
        <v>45</v>
      </c>
      <c r="F33" s="10">
        <v>501</v>
      </c>
      <c r="G33" s="10">
        <v>0</v>
      </c>
      <c r="H33" s="11">
        <v>1.305823827</v>
      </c>
      <c r="I33" s="12">
        <v>654.20000000000005</v>
      </c>
      <c r="J33" s="10">
        <v>0</v>
      </c>
      <c r="K33" s="10">
        <f t="shared" si="0"/>
        <v>5348394</v>
      </c>
      <c r="L33" s="10">
        <v>0</v>
      </c>
      <c r="M33" s="10">
        <v>5348394</v>
      </c>
      <c r="N33" s="10">
        <v>252</v>
      </c>
      <c r="O33" s="12">
        <v>11253</v>
      </c>
      <c r="P33" s="10">
        <v>270255.87638563418</v>
      </c>
      <c r="Q33" s="10">
        <v>5618649.8763856338</v>
      </c>
      <c r="R33" s="18">
        <v>299255</v>
      </c>
    </row>
    <row r="34" spans="1:18" x14ac:dyDescent="0.25">
      <c r="A34" s="13" t="s">
        <v>42</v>
      </c>
      <c r="B34" s="9" t="str">
        <f>VLOOKUP(A34,[1]Taul1!$A$2:$B$168,2,FALSE)</f>
        <v>Invalidisäätiö sr</v>
      </c>
      <c r="C34" s="9" t="s">
        <v>4</v>
      </c>
      <c r="D34" s="10">
        <v>893</v>
      </c>
      <c r="E34" s="10">
        <v>16</v>
      </c>
      <c r="F34" s="10">
        <v>909</v>
      </c>
      <c r="G34" s="10">
        <v>0</v>
      </c>
      <c r="H34" s="11">
        <v>3.6423178539999999</v>
      </c>
      <c r="I34" s="12">
        <v>3310.9</v>
      </c>
      <c r="J34" s="10">
        <v>0</v>
      </c>
      <c r="K34" s="10">
        <f t="shared" si="0"/>
        <v>27068171</v>
      </c>
      <c r="L34" s="10">
        <v>0</v>
      </c>
      <c r="M34" s="10">
        <v>27068171</v>
      </c>
      <c r="N34" s="10">
        <v>215</v>
      </c>
      <c r="O34" s="12">
        <v>12450</v>
      </c>
      <c r="P34" s="10">
        <v>299003.43561727059</v>
      </c>
      <c r="Q34" s="10">
        <v>27367174.435617272</v>
      </c>
      <c r="R34" s="18">
        <v>1514526</v>
      </c>
    </row>
    <row r="35" spans="1:18" x14ac:dyDescent="0.25">
      <c r="A35" s="13" t="s">
        <v>43</v>
      </c>
      <c r="B35" s="9" t="str">
        <f>VLOOKUP(A35,[1]Taul1!$A$2:$B$168,2,FALSE)</f>
        <v>Itä-Karjalan Kansanopistoseura ry</v>
      </c>
      <c r="C35" s="9" t="s">
        <v>20</v>
      </c>
      <c r="D35" s="10">
        <v>36</v>
      </c>
      <c r="E35" s="10">
        <v>2</v>
      </c>
      <c r="F35" s="10">
        <v>38</v>
      </c>
      <c r="G35" s="10">
        <v>0</v>
      </c>
      <c r="H35" s="11">
        <v>1.219121202</v>
      </c>
      <c r="I35" s="12">
        <v>46.3</v>
      </c>
      <c r="J35" s="10">
        <v>0</v>
      </c>
      <c r="K35" s="10">
        <f t="shared" si="0"/>
        <v>378524</v>
      </c>
      <c r="L35" s="10">
        <v>0</v>
      </c>
      <c r="M35" s="10">
        <v>378524</v>
      </c>
      <c r="N35" s="10">
        <v>17</v>
      </c>
      <c r="O35" s="12">
        <v>738</v>
      </c>
      <c r="P35" s="10">
        <v>17724.059075144229</v>
      </c>
      <c r="Q35" s="10">
        <v>396248.05907514424</v>
      </c>
      <c r="R35" s="18">
        <v>21179</v>
      </c>
    </row>
    <row r="36" spans="1:18" x14ac:dyDescent="0.25">
      <c r="A36" s="13" t="s">
        <v>44</v>
      </c>
      <c r="B36" s="9" t="str">
        <f>VLOOKUP(A36,[1]Taul1!$A$2:$B$168,2,FALSE)</f>
        <v>Itä-Savon koulutuskuntayhtymä</v>
      </c>
      <c r="C36" s="9" t="s">
        <v>20</v>
      </c>
      <c r="D36" s="10">
        <v>1361</v>
      </c>
      <c r="E36" s="10">
        <v>114</v>
      </c>
      <c r="F36" s="10">
        <v>1475</v>
      </c>
      <c r="G36" s="10">
        <v>80</v>
      </c>
      <c r="H36" s="11">
        <v>1.051441493</v>
      </c>
      <c r="I36" s="12">
        <v>1550.9</v>
      </c>
      <c r="J36" s="10">
        <v>-115503.84557381996</v>
      </c>
      <c r="K36" s="10">
        <f t="shared" si="0"/>
        <v>12563836</v>
      </c>
      <c r="L36" s="10">
        <v>0</v>
      </c>
      <c r="M36" s="10">
        <v>12563836</v>
      </c>
      <c r="N36" s="10">
        <v>767</v>
      </c>
      <c r="O36" s="12">
        <v>33313</v>
      </c>
      <c r="P36" s="10">
        <v>800056.34142314328</v>
      </c>
      <c r="Q36" s="10">
        <v>13363892.341423143</v>
      </c>
      <c r="R36" s="18">
        <v>0</v>
      </c>
    </row>
    <row r="37" spans="1:18" x14ac:dyDescent="0.25">
      <c r="A37" s="13" t="s">
        <v>45</v>
      </c>
      <c r="B37" s="9" t="str">
        <f>VLOOKUP(A37,[1]Taul1!$A$2:$B$168,2,FALSE)</f>
        <v>Itä-Suomen Liikuntaopisto Oy</v>
      </c>
      <c r="C37" s="9" t="s">
        <v>46</v>
      </c>
      <c r="D37" s="10">
        <v>64</v>
      </c>
      <c r="E37" s="10">
        <v>11</v>
      </c>
      <c r="F37" s="10">
        <v>75</v>
      </c>
      <c r="G37" s="10">
        <v>0</v>
      </c>
      <c r="H37" s="11">
        <v>0.75911176499999999</v>
      </c>
      <c r="I37" s="12">
        <v>56.9</v>
      </c>
      <c r="J37" s="10">
        <v>0</v>
      </c>
      <c r="K37" s="10">
        <f t="shared" si="0"/>
        <v>465184</v>
      </c>
      <c r="L37" s="10">
        <v>0</v>
      </c>
      <c r="M37" s="10">
        <v>465184</v>
      </c>
      <c r="N37" s="10">
        <v>41</v>
      </c>
      <c r="O37" s="12">
        <v>823</v>
      </c>
      <c r="P37" s="10">
        <v>19765.447993013146</v>
      </c>
      <c r="Q37" s="10">
        <v>484949.44799301313</v>
      </c>
      <c r="R37" s="18">
        <v>26028</v>
      </c>
    </row>
    <row r="38" spans="1:18" x14ac:dyDescent="0.25">
      <c r="A38" s="13" t="s">
        <v>50</v>
      </c>
      <c r="B38" s="9" t="str">
        <f>VLOOKUP(A38,[1]Taul1!$A$2:$B$168,2,FALSE)</f>
        <v>Joensuun kaupunki</v>
      </c>
      <c r="C38" s="9" t="s">
        <v>46</v>
      </c>
      <c r="D38" s="10">
        <v>68</v>
      </c>
      <c r="E38" s="10">
        <v>0</v>
      </c>
      <c r="F38" s="10">
        <v>68</v>
      </c>
      <c r="G38" s="10">
        <v>0</v>
      </c>
      <c r="H38" s="11">
        <v>1.59</v>
      </c>
      <c r="I38" s="12">
        <v>108.1</v>
      </c>
      <c r="J38" s="10">
        <v>-8050.7870955767203</v>
      </c>
      <c r="K38" s="10">
        <f t="shared" si="0"/>
        <v>875718</v>
      </c>
      <c r="L38" s="10">
        <v>0</v>
      </c>
      <c r="M38" s="10">
        <v>875718</v>
      </c>
      <c r="N38" s="10">
        <v>29</v>
      </c>
      <c r="O38" s="12">
        <v>2719</v>
      </c>
      <c r="P38" s="10">
        <v>65300.429031595071</v>
      </c>
      <c r="Q38" s="10">
        <v>941018.42903159512</v>
      </c>
      <c r="R38" s="18">
        <v>0</v>
      </c>
    </row>
    <row r="39" spans="1:18" x14ac:dyDescent="0.25">
      <c r="A39" s="13" t="s">
        <v>51</v>
      </c>
      <c r="B39" s="9" t="str">
        <f>VLOOKUP(A39,[1]Taul1!$A$2:$B$168,2,FALSE)</f>
        <v>Jokilaaksojen koulutuskuntayhtymä</v>
      </c>
      <c r="C39" s="9" t="s">
        <v>29</v>
      </c>
      <c r="D39" s="10">
        <v>3008</v>
      </c>
      <c r="E39" s="10">
        <v>30</v>
      </c>
      <c r="F39" s="10">
        <v>3038</v>
      </c>
      <c r="G39" s="10">
        <v>30</v>
      </c>
      <c r="H39" s="11">
        <v>1.097288257</v>
      </c>
      <c r="I39" s="12">
        <v>3333.6</v>
      </c>
      <c r="J39" s="10">
        <v>-248271.08105286359</v>
      </c>
      <c r="K39" s="10">
        <f t="shared" si="0"/>
        <v>27005483</v>
      </c>
      <c r="L39" s="10">
        <v>0</v>
      </c>
      <c r="M39" s="10">
        <v>27005483</v>
      </c>
      <c r="N39" s="10">
        <v>1214</v>
      </c>
      <c r="O39" s="12">
        <v>58597</v>
      </c>
      <c r="P39" s="10">
        <v>1407285.4872984099</v>
      </c>
      <c r="Q39" s="10">
        <v>28412768.48729841</v>
      </c>
      <c r="R39" s="18">
        <v>0</v>
      </c>
    </row>
    <row r="40" spans="1:18" x14ac:dyDescent="0.25">
      <c r="A40" s="13" t="s">
        <v>52</v>
      </c>
      <c r="B40" s="9" t="str">
        <f>VLOOKUP(A40,[1]Taul1!$A$2:$B$168,2,FALSE)</f>
        <v>Jollas-Opisto Oy</v>
      </c>
      <c r="C40" s="9" t="s">
        <v>4</v>
      </c>
      <c r="D40" s="10">
        <v>136</v>
      </c>
      <c r="E40" s="10">
        <v>7</v>
      </c>
      <c r="F40" s="10">
        <v>143</v>
      </c>
      <c r="G40" s="10">
        <v>0</v>
      </c>
      <c r="H40" s="11">
        <v>0.48760395499999998</v>
      </c>
      <c r="I40" s="12">
        <v>69.7</v>
      </c>
      <c r="J40" s="10">
        <v>0</v>
      </c>
      <c r="K40" s="10">
        <f t="shared" si="0"/>
        <v>569830</v>
      </c>
      <c r="L40" s="10">
        <v>200000</v>
      </c>
      <c r="M40" s="10">
        <v>769830</v>
      </c>
      <c r="N40" s="10">
        <v>97</v>
      </c>
      <c r="O40" s="12">
        <v>1185</v>
      </c>
      <c r="P40" s="10">
        <v>28459.363149113702</v>
      </c>
      <c r="Q40" s="10">
        <v>798289.36314911372</v>
      </c>
      <c r="R40" s="18">
        <v>43074</v>
      </c>
    </row>
    <row r="41" spans="1:18" x14ac:dyDescent="0.25">
      <c r="A41" s="13" t="s">
        <v>53</v>
      </c>
      <c r="B41" s="9" t="str">
        <f>VLOOKUP(A41,[1]Taul1!$A$2:$B$168,2,FALSE)</f>
        <v>Jyväskylän Koulutuskuntayhtymä</v>
      </c>
      <c r="C41" s="9" t="s">
        <v>48</v>
      </c>
      <c r="D41" s="10">
        <v>6525</v>
      </c>
      <c r="E41" s="10">
        <v>523</v>
      </c>
      <c r="F41" s="10">
        <v>7048</v>
      </c>
      <c r="G41" s="10">
        <v>444</v>
      </c>
      <c r="H41" s="11">
        <v>1.0539532039999999</v>
      </c>
      <c r="I41" s="12">
        <v>7428.3</v>
      </c>
      <c r="J41" s="10">
        <v>-553225.36338642519</v>
      </c>
      <c r="K41" s="10">
        <f t="shared" si="0"/>
        <v>60176634</v>
      </c>
      <c r="L41" s="10">
        <v>0</v>
      </c>
      <c r="M41" s="10">
        <v>60176634</v>
      </c>
      <c r="N41" s="10">
        <v>3162</v>
      </c>
      <c r="O41" s="12">
        <v>150980</v>
      </c>
      <c r="P41" s="10">
        <v>3625987.0449393978</v>
      </c>
      <c r="Q41" s="10">
        <v>63802621.044939399</v>
      </c>
      <c r="R41" s="18">
        <v>0</v>
      </c>
    </row>
    <row r="42" spans="1:18" x14ac:dyDescent="0.25">
      <c r="A42" s="13" t="s">
        <v>47</v>
      </c>
      <c r="B42" s="9" t="str">
        <f>VLOOKUP(A42,[1]Taul1!$A$2:$B$168,2,FALSE)</f>
        <v>Jyväskylän kristillisen opiston säätiö sr</v>
      </c>
      <c r="C42" s="9" t="s">
        <v>48</v>
      </c>
      <c r="D42" s="10">
        <v>166</v>
      </c>
      <c r="E42" s="10">
        <v>14</v>
      </c>
      <c r="F42" s="10">
        <v>180</v>
      </c>
      <c r="G42" s="10">
        <v>0</v>
      </c>
      <c r="H42" s="11">
        <v>1.0274888929999999</v>
      </c>
      <c r="I42" s="12">
        <v>184.9</v>
      </c>
      <c r="J42" s="10">
        <v>0</v>
      </c>
      <c r="K42" s="10">
        <f t="shared" si="0"/>
        <v>1511645</v>
      </c>
      <c r="L42" s="10">
        <v>0</v>
      </c>
      <c r="M42" s="10">
        <v>1511645</v>
      </c>
      <c r="N42" s="10">
        <v>72</v>
      </c>
      <c r="O42" s="12">
        <v>2573</v>
      </c>
      <c r="P42" s="10">
        <v>61794.043360902579</v>
      </c>
      <c r="Q42" s="10">
        <v>1573439.0433609025</v>
      </c>
      <c r="R42" s="18">
        <v>84580</v>
      </c>
    </row>
    <row r="43" spans="1:18" x14ac:dyDescent="0.25">
      <c r="A43" s="13" t="s">
        <v>49</v>
      </c>
      <c r="B43" s="9" t="str">
        <f>VLOOKUP(A43,[1]Taul1!$A$2:$B$168,2,FALSE)</f>
        <v>Jyväskylän Talouskouluyhdistys r.y.</v>
      </c>
      <c r="C43" s="9" t="s">
        <v>48</v>
      </c>
      <c r="D43" s="10">
        <v>118</v>
      </c>
      <c r="E43" s="10">
        <v>5</v>
      </c>
      <c r="F43" s="10">
        <v>123</v>
      </c>
      <c r="G43" s="10">
        <v>0</v>
      </c>
      <c r="H43" s="11">
        <v>1.090759837</v>
      </c>
      <c r="I43" s="12">
        <v>134.19999999999999</v>
      </c>
      <c r="J43" s="10">
        <v>0</v>
      </c>
      <c r="K43" s="10">
        <f t="shared" si="0"/>
        <v>1097148</v>
      </c>
      <c r="L43" s="10">
        <v>0</v>
      </c>
      <c r="M43" s="10">
        <v>1097148</v>
      </c>
      <c r="N43" s="10">
        <v>34</v>
      </c>
      <c r="O43" s="12">
        <v>2263</v>
      </c>
      <c r="P43" s="10">
        <v>54348.977895733588</v>
      </c>
      <c r="Q43" s="10">
        <v>1151496.9778957337</v>
      </c>
      <c r="R43" s="18">
        <v>61388</v>
      </c>
    </row>
    <row r="44" spans="1:18" x14ac:dyDescent="0.25">
      <c r="A44" s="13" t="s">
        <v>54</v>
      </c>
      <c r="B44" s="9" t="str">
        <f>VLOOKUP(A44,[1]Taul1!$A$2:$B$168,2,FALSE)</f>
        <v>Järviseudun Koulutuskuntayhtymä</v>
      </c>
      <c r="C44" s="9" t="s">
        <v>55</v>
      </c>
      <c r="D44" s="10">
        <v>555</v>
      </c>
      <c r="E44" s="10">
        <v>15</v>
      </c>
      <c r="F44" s="10">
        <v>570</v>
      </c>
      <c r="G44" s="10">
        <v>10</v>
      </c>
      <c r="H44" s="11">
        <v>1.04740543</v>
      </c>
      <c r="I44" s="12">
        <v>597</v>
      </c>
      <c r="J44" s="10">
        <v>-44461.793673074033</v>
      </c>
      <c r="K44" s="10">
        <f t="shared" si="0"/>
        <v>4836295</v>
      </c>
      <c r="L44" s="10">
        <v>0</v>
      </c>
      <c r="M44" s="10">
        <v>4836295</v>
      </c>
      <c r="N44" s="10">
        <v>225</v>
      </c>
      <c r="O44" s="12">
        <v>10125</v>
      </c>
      <c r="P44" s="10">
        <v>243165.44462850317</v>
      </c>
      <c r="Q44" s="10">
        <v>5079460.4446285032</v>
      </c>
      <c r="R44" s="18">
        <v>0</v>
      </c>
    </row>
    <row r="45" spans="1:18" x14ac:dyDescent="0.25">
      <c r="A45" s="13" t="s">
        <v>56</v>
      </c>
      <c r="B45" s="9" t="str">
        <f>VLOOKUP(A45,[1]Taul1!$A$2:$B$168,2,FALSE)</f>
        <v>Kajaanin kaupunki</v>
      </c>
      <c r="C45" s="9" t="s">
        <v>57</v>
      </c>
      <c r="D45" s="10">
        <v>2561</v>
      </c>
      <c r="E45" s="10">
        <v>173</v>
      </c>
      <c r="F45" s="10">
        <v>2734</v>
      </c>
      <c r="G45" s="10">
        <v>113</v>
      </c>
      <c r="H45" s="11">
        <v>1.0753892839999999</v>
      </c>
      <c r="I45" s="12">
        <v>2940.1</v>
      </c>
      <c r="J45" s="10">
        <v>-218965.02441910378</v>
      </c>
      <c r="K45" s="10">
        <f t="shared" si="0"/>
        <v>23817741</v>
      </c>
      <c r="L45" s="10">
        <v>0</v>
      </c>
      <c r="M45" s="10">
        <v>23817741</v>
      </c>
      <c r="N45" s="10">
        <v>1322</v>
      </c>
      <c r="O45" s="12">
        <v>63038</v>
      </c>
      <c r="P45" s="10">
        <v>1513942.0541720081</v>
      </c>
      <c r="Q45" s="10">
        <v>25331683.054172009</v>
      </c>
      <c r="R45" s="18">
        <v>0</v>
      </c>
    </row>
    <row r="46" spans="1:18" x14ac:dyDescent="0.25">
      <c r="A46" s="13" t="s">
        <v>58</v>
      </c>
      <c r="B46" s="9" t="str">
        <f>VLOOKUP(A46,[1]Taul1!$A$2:$B$168,2,FALSE)</f>
        <v>Kalajoen Kristillisen Opiston Kannatusyhdistys ry</v>
      </c>
      <c r="C46" s="9" t="s">
        <v>29</v>
      </c>
      <c r="D46" s="10">
        <v>89</v>
      </c>
      <c r="E46" s="10">
        <v>9</v>
      </c>
      <c r="F46" s="10">
        <v>98</v>
      </c>
      <c r="G46" s="10">
        <v>0</v>
      </c>
      <c r="H46" s="11">
        <v>1.070298929</v>
      </c>
      <c r="I46" s="12">
        <v>104.9</v>
      </c>
      <c r="J46" s="10">
        <v>0</v>
      </c>
      <c r="K46" s="10">
        <f t="shared" si="0"/>
        <v>857607</v>
      </c>
      <c r="L46" s="10">
        <v>0</v>
      </c>
      <c r="M46" s="10">
        <v>857607</v>
      </c>
      <c r="N46" s="10">
        <v>50</v>
      </c>
      <c r="O46" s="12">
        <v>1789</v>
      </c>
      <c r="P46" s="10">
        <v>42965.232636088112</v>
      </c>
      <c r="Q46" s="10">
        <v>900572.23263608816</v>
      </c>
      <c r="R46" s="18">
        <v>47985</v>
      </c>
    </row>
    <row r="47" spans="1:18" x14ac:dyDescent="0.25">
      <c r="A47" s="13" t="s">
        <v>59</v>
      </c>
      <c r="B47" s="9" t="str">
        <f>VLOOKUP(A47,[1]Taul1!$A$2:$B$168,2,FALSE)</f>
        <v>Kanneljärven Kansanopiston kannatusyhdistys r.y.</v>
      </c>
      <c r="C47" s="9" t="s">
        <v>4</v>
      </c>
      <c r="D47" s="10">
        <v>85</v>
      </c>
      <c r="E47" s="10">
        <v>5</v>
      </c>
      <c r="F47" s="10">
        <v>90</v>
      </c>
      <c r="G47" s="10">
        <v>0</v>
      </c>
      <c r="H47" s="11">
        <v>1.179555967</v>
      </c>
      <c r="I47" s="12">
        <v>106.2</v>
      </c>
      <c r="J47" s="10">
        <v>0</v>
      </c>
      <c r="K47" s="10">
        <f t="shared" si="0"/>
        <v>868235</v>
      </c>
      <c r="L47" s="10">
        <v>0</v>
      </c>
      <c r="M47" s="10">
        <v>868235</v>
      </c>
      <c r="N47" s="10">
        <v>47</v>
      </c>
      <c r="O47" s="12">
        <v>2317</v>
      </c>
      <c r="P47" s="10">
        <v>55645.860267085613</v>
      </c>
      <c r="Q47" s="10">
        <v>923880.86026708561</v>
      </c>
      <c r="R47" s="18">
        <v>48580</v>
      </c>
    </row>
    <row r="48" spans="1:18" x14ac:dyDescent="0.25">
      <c r="A48" s="13" t="s">
        <v>60</v>
      </c>
      <c r="B48" s="9" t="str">
        <f>VLOOKUP(A48,[1]Taul1!$A$2:$B$168,2,FALSE)</f>
        <v>Kansan Sivistystyön Liitto KSL ry</v>
      </c>
      <c r="C48" s="9" t="s">
        <v>4</v>
      </c>
      <c r="D48" s="10">
        <v>63</v>
      </c>
      <c r="E48" s="10">
        <v>0</v>
      </c>
      <c r="F48" s="10">
        <v>63</v>
      </c>
      <c r="G48" s="10">
        <v>0</v>
      </c>
      <c r="H48" s="11">
        <v>0.97451005000000002</v>
      </c>
      <c r="I48" s="12">
        <v>61.4</v>
      </c>
      <c r="J48" s="10">
        <v>0</v>
      </c>
      <c r="K48" s="10">
        <f t="shared" si="0"/>
        <v>501974</v>
      </c>
      <c r="L48" s="10">
        <v>0</v>
      </c>
      <c r="M48" s="10">
        <v>501974</v>
      </c>
      <c r="N48" s="10">
        <v>13</v>
      </c>
      <c r="O48" s="12">
        <v>213</v>
      </c>
      <c r="P48" s="10">
        <v>5115.4804647773999</v>
      </c>
      <c r="Q48" s="10">
        <v>507089.48046477739</v>
      </c>
      <c r="R48" s="18">
        <v>28087</v>
      </c>
    </row>
    <row r="49" spans="1:18" x14ac:dyDescent="0.25">
      <c r="A49" s="13" t="s">
        <v>61</v>
      </c>
      <c r="B49" s="9" t="str">
        <f>VLOOKUP(A49,[1]Taul1!$A$2:$B$168,2,FALSE)</f>
        <v>Karstulan Evankelisen Kansanopiston kannatusyhdistys ry</v>
      </c>
      <c r="C49" s="9" t="s">
        <v>48</v>
      </c>
      <c r="D49" s="10">
        <v>23</v>
      </c>
      <c r="E49" s="10">
        <v>0</v>
      </c>
      <c r="F49" s="10">
        <v>23</v>
      </c>
      <c r="G49" s="10">
        <v>0</v>
      </c>
      <c r="H49" s="11">
        <v>0.80139253600000004</v>
      </c>
      <c r="I49" s="12">
        <v>18.399999999999999</v>
      </c>
      <c r="J49" s="10">
        <v>0</v>
      </c>
      <c r="K49" s="10">
        <f t="shared" si="0"/>
        <v>150429</v>
      </c>
      <c r="L49" s="10">
        <v>0</v>
      </c>
      <c r="M49" s="10">
        <v>150429</v>
      </c>
      <c r="N49" s="10">
        <v>9</v>
      </c>
      <c r="O49" s="12">
        <v>160</v>
      </c>
      <c r="P49" s="10">
        <v>3842.6144336356056</v>
      </c>
      <c r="Q49" s="10">
        <v>154271.61443363561</v>
      </c>
      <c r="R49" s="18">
        <v>8417</v>
      </c>
    </row>
    <row r="50" spans="1:18" x14ac:dyDescent="0.25">
      <c r="A50" s="13" t="s">
        <v>62</v>
      </c>
      <c r="B50" s="9" t="str">
        <f>VLOOKUP(A50,[1]Taul1!$A$2:$B$168,2,FALSE)</f>
        <v>Kauppiaitten Kauppaoppilaitos Oy</v>
      </c>
      <c r="C50" s="9" t="s">
        <v>4</v>
      </c>
      <c r="D50" s="10">
        <v>664</v>
      </c>
      <c r="E50" s="10">
        <v>95</v>
      </c>
      <c r="F50" s="10">
        <v>759</v>
      </c>
      <c r="G50" s="10">
        <v>0</v>
      </c>
      <c r="H50" s="11">
        <v>0.72341920199999998</v>
      </c>
      <c r="I50" s="12">
        <v>549.1</v>
      </c>
      <c r="J50" s="10">
        <v>0</v>
      </c>
      <c r="K50" s="10">
        <f t="shared" si="0"/>
        <v>4489152</v>
      </c>
      <c r="L50" s="10">
        <v>0</v>
      </c>
      <c r="M50" s="10">
        <v>4489152</v>
      </c>
      <c r="N50" s="10">
        <v>306</v>
      </c>
      <c r="O50" s="12">
        <v>13910</v>
      </c>
      <c r="P50" s="10">
        <v>334067.29232419544</v>
      </c>
      <c r="Q50" s="10">
        <v>4823219.2923241956</v>
      </c>
      <c r="R50" s="18">
        <v>251178</v>
      </c>
    </row>
    <row r="51" spans="1:18" x14ac:dyDescent="0.25">
      <c r="A51" s="13" t="s">
        <v>63</v>
      </c>
      <c r="B51" s="9" t="str">
        <f>VLOOKUP(A51,[1]Taul1!$A$2:$B$168,2,FALSE)</f>
        <v>Kaustisen Evankelisen Opiston Kannatusyhdistys ry</v>
      </c>
      <c r="C51" s="9" t="s">
        <v>64</v>
      </c>
      <c r="D51" s="10">
        <v>69</v>
      </c>
      <c r="E51" s="10">
        <v>0</v>
      </c>
      <c r="F51" s="10">
        <v>69</v>
      </c>
      <c r="G51" s="10">
        <v>0</v>
      </c>
      <c r="H51" s="11">
        <v>1.0669123869999999</v>
      </c>
      <c r="I51" s="12">
        <v>73.599999999999994</v>
      </c>
      <c r="J51" s="10">
        <v>0</v>
      </c>
      <c r="K51" s="10">
        <f t="shared" si="0"/>
        <v>601715</v>
      </c>
      <c r="L51" s="10">
        <v>0</v>
      </c>
      <c r="M51" s="10">
        <v>601715</v>
      </c>
      <c r="N51" s="10">
        <v>55</v>
      </c>
      <c r="O51" s="12">
        <v>2160</v>
      </c>
      <c r="P51" s="10">
        <v>51875.294854080668</v>
      </c>
      <c r="Q51" s="10">
        <v>653590.29485408065</v>
      </c>
      <c r="R51" s="18">
        <v>33667</v>
      </c>
    </row>
    <row r="52" spans="1:18" x14ac:dyDescent="0.25">
      <c r="A52" s="13" t="s">
        <v>65</v>
      </c>
      <c r="B52" s="9" t="str">
        <f>VLOOKUP(A52,[1]Taul1!$A$2:$B$168,2,FALSE)</f>
        <v>Kellosepäntaidon Edistämissäätiö sr</v>
      </c>
      <c r="C52" s="9" t="s">
        <v>4</v>
      </c>
      <c r="D52" s="10">
        <v>83</v>
      </c>
      <c r="E52" s="10">
        <v>5</v>
      </c>
      <c r="F52" s="10">
        <v>88</v>
      </c>
      <c r="G52" s="10">
        <v>0</v>
      </c>
      <c r="H52" s="11">
        <v>0.93090634400000005</v>
      </c>
      <c r="I52" s="12">
        <v>81.900000000000006</v>
      </c>
      <c r="J52" s="10">
        <v>0</v>
      </c>
      <c r="K52" s="10">
        <f t="shared" si="0"/>
        <v>669571</v>
      </c>
      <c r="L52" s="10">
        <v>60000</v>
      </c>
      <c r="M52" s="10">
        <v>729571</v>
      </c>
      <c r="N52" s="10">
        <v>29</v>
      </c>
      <c r="O52" s="12">
        <v>1319</v>
      </c>
      <c r="P52" s="10">
        <v>31677.55273728352</v>
      </c>
      <c r="Q52" s="10">
        <v>761248.55273728352</v>
      </c>
      <c r="R52" s="18">
        <v>40821</v>
      </c>
    </row>
    <row r="53" spans="1:18" x14ac:dyDescent="0.25">
      <c r="A53" s="13" t="s">
        <v>66</v>
      </c>
      <c r="B53" s="9" t="str">
        <f>VLOOKUP(A53,[1]Taul1!$A$2:$B$168,2,FALSE)</f>
        <v>Kemi-Tornionlaakson koulutuskuntayhtymä Lappia</v>
      </c>
      <c r="C53" s="9" t="s">
        <v>67</v>
      </c>
      <c r="D53" s="10">
        <v>2434</v>
      </c>
      <c r="E53" s="10">
        <v>260</v>
      </c>
      <c r="F53" s="10">
        <v>2694</v>
      </c>
      <c r="G53" s="10">
        <v>166</v>
      </c>
      <c r="H53" s="11">
        <v>1.0253113650000001</v>
      </c>
      <c r="I53" s="12">
        <v>2762.2</v>
      </c>
      <c r="J53" s="10">
        <v>-205715.85675672541</v>
      </c>
      <c r="K53" s="10">
        <f t="shared" si="0"/>
        <v>22376573</v>
      </c>
      <c r="L53" s="10">
        <v>0</v>
      </c>
      <c r="M53" s="10">
        <v>22376573</v>
      </c>
      <c r="N53" s="10">
        <v>954</v>
      </c>
      <c r="O53" s="12">
        <v>49318</v>
      </c>
      <c r="P53" s="10">
        <v>1184437.866487755</v>
      </c>
      <c r="Q53" s="10">
        <v>23561010.866487756</v>
      </c>
      <c r="R53" s="18">
        <v>0</v>
      </c>
    </row>
    <row r="54" spans="1:18" x14ac:dyDescent="0.25">
      <c r="A54" s="13" t="s">
        <v>82</v>
      </c>
      <c r="B54" s="9" t="str">
        <f>VLOOKUP(A54,[1]Taul1!$A$2:$B$168,2,FALSE)</f>
        <v>Keski-Pohjanmaan Konservatorion Kannatusyhdistys Ry</v>
      </c>
      <c r="C54" s="9" t="s">
        <v>64</v>
      </c>
      <c r="D54" s="10">
        <v>43</v>
      </c>
      <c r="E54" s="10">
        <v>5</v>
      </c>
      <c r="F54" s="10">
        <v>48</v>
      </c>
      <c r="G54" s="10">
        <v>0</v>
      </c>
      <c r="H54" s="11">
        <v>1.59</v>
      </c>
      <c r="I54" s="12">
        <v>76.3</v>
      </c>
      <c r="J54" s="10">
        <v>0</v>
      </c>
      <c r="K54" s="10">
        <f t="shared" si="0"/>
        <v>623789</v>
      </c>
      <c r="L54" s="10">
        <v>0</v>
      </c>
      <c r="M54" s="10">
        <v>623789</v>
      </c>
      <c r="N54" s="10">
        <v>16</v>
      </c>
      <c r="O54" s="12">
        <v>1488</v>
      </c>
      <c r="P54" s="10">
        <v>35736.314232811128</v>
      </c>
      <c r="Q54" s="10">
        <v>659525.3142328111</v>
      </c>
      <c r="R54" s="18">
        <v>34902</v>
      </c>
    </row>
    <row r="55" spans="1:18" x14ac:dyDescent="0.25">
      <c r="A55" s="13" t="s">
        <v>83</v>
      </c>
      <c r="B55" s="9" t="str">
        <f>VLOOKUP(A55,[1]Taul1!$A$2:$B$168,2,FALSE)</f>
        <v>Keski-Pohjanmaan Koulutusyhtymä</v>
      </c>
      <c r="C55" s="9" t="s">
        <v>64</v>
      </c>
      <c r="D55" s="10">
        <v>2572</v>
      </c>
      <c r="E55" s="10">
        <v>161</v>
      </c>
      <c r="F55" s="10">
        <v>2733</v>
      </c>
      <c r="G55" s="10">
        <v>108</v>
      </c>
      <c r="H55" s="11">
        <v>1.107106728</v>
      </c>
      <c r="I55" s="12">
        <v>3025.7</v>
      </c>
      <c r="J55" s="10">
        <v>-225340.11577323297</v>
      </c>
      <c r="K55" s="10">
        <f t="shared" si="0"/>
        <v>24511186</v>
      </c>
      <c r="L55" s="10">
        <v>400000</v>
      </c>
      <c r="M55" s="10">
        <v>24911186</v>
      </c>
      <c r="N55" s="10">
        <v>1308</v>
      </c>
      <c r="O55" s="12">
        <v>63851</v>
      </c>
      <c r="P55" s="10">
        <v>1533467.338762919</v>
      </c>
      <c r="Q55" s="10">
        <v>26444653.33876292</v>
      </c>
      <c r="R55" s="18">
        <v>0</v>
      </c>
    </row>
    <row r="56" spans="1:18" x14ac:dyDescent="0.25">
      <c r="A56" s="13" t="s">
        <v>89</v>
      </c>
      <c r="B56" s="9" t="str">
        <f>VLOOKUP(A56,[1]Taul1!$A$2:$B$168,2,FALSE)</f>
        <v>Keski-Uudenmaan koulutuskuntayhtymä</v>
      </c>
      <c r="C56" s="9" t="s">
        <v>4</v>
      </c>
      <c r="D56" s="10">
        <v>5059</v>
      </c>
      <c r="E56" s="10">
        <v>721</v>
      </c>
      <c r="F56" s="10">
        <v>5780</v>
      </c>
      <c r="G56" s="10">
        <v>170</v>
      </c>
      <c r="H56" s="11">
        <v>1.0259115350000001</v>
      </c>
      <c r="I56" s="12">
        <v>5929.8</v>
      </c>
      <c r="J56" s="10">
        <v>-441624.02700602071</v>
      </c>
      <c r="K56" s="10">
        <f t="shared" si="0"/>
        <v>48037290</v>
      </c>
      <c r="L56" s="10">
        <v>0</v>
      </c>
      <c r="M56" s="10">
        <v>48037290</v>
      </c>
      <c r="N56" s="10">
        <v>1795</v>
      </c>
      <c r="O56" s="12">
        <v>92245</v>
      </c>
      <c r="P56" s="10">
        <v>2215387.3026919775</v>
      </c>
      <c r="Q56" s="10">
        <v>50252677.302691981</v>
      </c>
      <c r="R56" s="18">
        <v>0</v>
      </c>
    </row>
    <row r="57" spans="1:18" x14ac:dyDescent="0.25">
      <c r="A57" s="13" t="s">
        <v>68</v>
      </c>
      <c r="B57" s="9" t="str">
        <f>VLOOKUP(A57,[1]Taul1!$A$2:$B$168,2,FALSE)</f>
        <v>Kiinteistöalan Koulutussäätiö sr</v>
      </c>
      <c r="C57" s="9" t="s">
        <v>4</v>
      </c>
      <c r="D57" s="10">
        <v>332</v>
      </c>
      <c r="E57" s="10">
        <v>13</v>
      </c>
      <c r="F57" s="10">
        <v>345</v>
      </c>
      <c r="G57" s="10">
        <v>0</v>
      </c>
      <c r="H57" s="11">
        <v>0.62193357500000002</v>
      </c>
      <c r="I57" s="12">
        <v>214.6</v>
      </c>
      <c r="J57" s="10">
        <v>0</v>
      </c>
      <c r="K57" s="10">
        <f t="shared" si="0"/>
        <v>1754456</v>
      </c>
      <c r="L57" s="10">
        <v>300000</v>
      </c>
      <c r="M57" s="10">
        <v>2054456</v>
      </c>
      <c r="N57" s="10">
        <v>55</v>
      </c>
      <c r="O57" s="12">
        <v>529</v>
      </c>
      <c r="P57" s="10">
        <v>12704.643971207721</v>
      </c>
      <c r="Q57" s="10">
        <v>2067160.6439712078</v>
      </c>
      <c r="R57" s="18">
        <v>114952</v>
      </c>
    </row>
    <row r="58" spans="1:18" x14ac:dyDescent="0.25">
      <c r="A58" s="13" t="s">
        <v>69</v>
      </c>
      <c r="B58" s="9" t="str">
        <f>VLOOKUP(A58,[1]Taul1!$A$2:$B$168,2,FALSE)</f>
        <v>Kiipulasäätiö sr</v>
      </c>
      <c r="C58" s="9" t="s">
        <v>37</v>
      </c>
      <c r="D58" s="10">
        <v>582</v>
      </c>
      <c r="E58" s="10">
        <v>50</v>
      </c>
      <c r="F58" s="10">
        <v>632</v>
      </c>
      <c r="G58" s="10">
        <v>0</v>
      </c>
      <c r="H58" s="11">
        <v>3.6447658349999998</v>
      </c>
      <c r="I58" s="12">
        <v>2303.5</v>
      </c>
      <c r="J58" s="10">
        <v>0</v>
      </c>
      <c r="K58" s="10">
        <f t="shared" si="0"/>
        <v>18832200</v>
      </c>
      <c r="L58" s="10">
        <v>0</v>
      </c>
      <c r="M58" s="10">
        <v>18832200</v>
      </c>
      <c r="N58" s="10">
        <v>194</v>
      </c>
      <c r="O58" s="12">
        <v>9216</v>
      </c>
      <c r="P58" s="10">
        <v>221334.59137741086</v>
      </c>
      <c r="Q58" s="10">
        <v>19053534.591377411</v>
      </c>
      <c r="R58" s="18">
        <v>1053705</v>
      </c>
    </row>
    <row r="59" spans="1:18" x14ac:dyDescent="0.25">
      <c r="A59" s="13" t="s">
        <v>70</v>
      </c>
      <c r="B59" s="9" t="str">
        <f>VLOOKUP(A59,[1]Taul1!$A$2:$B$168,2,FALSE)</f>
        <v>Kirkkopalvelut ry</v>
      </c>
      <c r="C59" s="9" t="s">
        <v>4</v>
      </c>
      <c r="D59" s="10">
        <v>1390</v>
      </c>
      <c r="E59" s="10">
        <v>85</v>
      </c>
      <c r="F59" s="10">
        <v>1475</v>
      </c>
      <c r="G59" s="10">
        <v>0</v>
      </c>
      <c r="H59" s="11">
        <v>1.0336302079999999</v>
      </c>
      <c r="I59" s="12">
        <v>1524.6</v>
      </c>
      <c r="J59" s="10">
        <v>0</v>
      </c>
      <c r="K59" s="10">
        <f t="shared" si="0"/>
        <v>12464325</v>
      </c>
      <c r="L59" s="10">
        <v>0</v>
      </c>
      <c r="M59" s="10">
        <v>12464325</v>
      </c>
      <c r="N59" s="10">
        <v>749</v>
      </c>
      <c r="O59" s="12">
        <v>26438</v>
      </c>
      <c r="P59" s="10">
        <v>634944.00247786334</v>
      </c>
      <c r="Q59" s="10">
        <v>13099269.002477864</v>
      </c>
      <c r="R59" s="18">
        <v>697407</v>
      </c>
    </row>
    <row r="60" spans="1:18" x14ac:dyDescent="0.25">
      <c r="A60" s="13" t="s">
        <v>71</v>
      </c>
      <c r="B60" s="9" t="str">
        <f>VLOOKUP(A60,[1]Taul1!$A$2:$B$168,2,FALSE)</f>
        <v>Kisakalliosäätiö sr</v>
      </c>
      <c r="C60" s="9" t="s">
        <v>4</v>
      </c>
      <c r="D60" s="10">
        <v>105</v>
      </c>
      <c r="E60" s="10">
        <v>10</v>
      </c>
      <c r="F60" s="10">
        <v>115</v>
      </c>
      <c r="G60" s="10">
        <v>0</v>
      </c>
      <c r="H60" s="11">
        <v>1.651459649</v>
      </c>
      <c r="I60" s="12">
        <v>189.9</v>
      </c>
      <c r="J60" s="10">
        <v>0</v>
      </c>
      <c r="K60" s="10">
        <f t="shared" si="0"/>
        <v>1552522</v>
      </c>
      <c r="L60" s="10">
        <v>0</v>
      </c>
      <c r="M60" s="10">
        <v>1552522</v>
      </c>
      <c r="N60" s="10">
        <v>50</v>
      </c>
      <c r="O60" s="12">
        <v>4002</v>
      </c>
      <c r="P60" s="10">
        <v>96113.393521310587</v>
      </c>
      <c r="Q60" s="10">
        <v>1648635.3935213105</v>
      </c>
      <c r="R60" s="18">
        <v>86867</v>
      </c>
    </row>
    <row r="61" spans="1:18" x14ac:dyDescent="0.25">
      <c r="A61" s="13" t="s">
        <v>72</v>
      </c>
      <c r="B61" s="9" t="str">
        <f>VLOOKUP(A61,[1]Taul1!$A$2:$B$168,2,FALSE)</f>
        <v>Kiteen Evankelisen Kansanopiston kannatusyhdistys ry</v>
      </c>
      <c r="C61" s="9" t="s">
        <v>46</v>
      </c>
      <c r="D61" s="10">
        <v>20</v>
      </c>
      <c r="E61" s="10">
        <v>0</v>
      </c>
      <c r="F61" s="10">
        <v>20</v>
      </c>
      <c r="G61" s="10">
        <v>0</v>
      </c>
      <c r="H61" s="11">
        <v>0.84150000000000003</v>
      </c>
      <c r="I61" s="12">
        <v>16.8</v>
      </c>
      <c r="J61" s="10">
        <v>0</v>
      </c>
      <c r="K61" s="10">
        <f t="shared" si="0"/>
        <v>137348</v>
      </c>
      <c r="L61" s="10">
        <v>0</v>
      </c>
      <c r="M61" s="10">
        <v>137348</v>
      </c>
      <c r="N61" s="10">
        <v>12</v>
      </c>
      <c r="O61" s="12">
        <v>289</v>
      </c>
      <c r="P61" s="10">
        <v>6940.722320754312</v>
      </c>
      <c r="Q61" s="10">
        <v>144288.72232075431</v>
      </c>
      <c r="R61" s="18">
        <v>7685</v>
      </c>
    </row>
    <row r="62" spans="1:18" x14ac:dyDescent="0.25">
      <c r="A62" s="13" t="s">
        <v>73</v>
      </c>
      <c r="B62" s="9" t="str">
        <f>VLOOKUP(A62,[1]Taul1!$A$2:$B$168,2,FALSE)</f>
        <v>KONE Hissit Oy</v>
      </c>
      <c r="C62" s="9" t="s">
        <v>4</v>
      </c>
      <c r="D62" s="10">
        <v>33</v>
      </c>
      <c r="E62" s="10">
        <v>4</v>
      </c>
      <c r="F62" s="10">
        <v>37</v>
      </c>
      <c r="G62" s="10">
        <v>0</v>
      </c>
      <c r="H62" s="11">
        <v>0.383873099</v>
      </c>
      <c r="I62" s="12">
        <v>14.2</v>
      </c>
      <c r="J62" s="10">
        <v>0</v>
      </c>
      <c r="K62" s="10">
        <f t="shared" si="0"/>
        <v>116092</v>
      </c>
      <c r="L62" s="10">
        <v>215000</v>
      </c>
      <c r="M62" s="10">
        <v>331092</v>
      </c>
      <c r="N62" s="10">
        <v>16</v>
      </c>
      <c r="O62" s="12">
        <v>171</v>
      </c>
      <c r="P62" s="10">
        <v>4106.7941759480536</v>
      </c>
      <c r="Q62" s="10">
        <v>335198.79417594807</v>
      </c>
      <c r="R62" s="18">
        <v>18525</v>
      </c>
    </row>
    <row r="63" spans="1:18" x14ac:dyDescent="0.25">
      <c r="A63" s="13" t="s">
        <v>74</v>
      </c>
      <c r="B63" s="9" t="str">
        <f>VLOOKUP(A63,[1]Taul1!$A$2:$B$168,2,FALSE)</f>
        <v>Konecranes Finland Oy</v>
      </c>
      <c r="C63" s="9" t="s">
        <v>4</v>
      </c>
      <c r="D63" s="10">
        <v>0</v>
      </c>
      <c r="E63" s="10">
        <v>20</v>
      </c>
      <c r="F63" s="10">
        <v>20</v>
      </c>
      <c r="G63" s="10">
        <v>0</v>
      </c>
      <c r="H63" s="11">
        <v>0.315</v>
      </c>
      <c r="I63" s="12">
        <v>6.3</v>
      </c>
      <c r="J63" s="10">
        <v>0</v>
      </c>
      <c r="K63" s="10">
        <f t="shared" si="0"/>
        <v>51505</v>
      </c>
      <c r="L63" s="10">
        <v>37500</v>
      </c>
      <c r="M63" s="10">
        <v>89005</v>
      </c>
      <c r="N63" s="10">
        <v>0</v>
      </c>
      <c r="O63" s="12">
        <v>0</v>
      </c>
      <c r="P63" s="10">
        <v>0</v>
      </c>
      <c r="Q63" s="10">
        <v>89005</v>
      </c>
      <c r="R63" s="18">
        <v>4980</v>
      </c>
    </row>
    <row r="64" spans="1:18" x14ac:dyDescent="0.25">
      <c r="A64" s="13" t="s">
        <v>75</v>
      </c>
      <c r="B64" s="9" t="str">
        <f>VLOOKUP(A64,[1]Taul1!$A$2:$B$168,2,FALSE)</f>
        <v>Korpisaaren Säätiö sr</v>
      </c>
      <c r="C64" s="9" t="s">
        <v>55</v>
      </c>
      <c r="D64" s="10">
        <v>97</v>
      </c>
      <c r="E64" s="10">
        <v>3</v>
      </c>
      <c r="F64" s="10">
        <v>100</v>
      </c>
      <c r="G64" s="10">
        <v>0</v>
      </c>
      <c r="H64" s="11">
        <v>1.0034391979999999</v>
      </c>
      <c r="I64" s="12">
        <v>100.3</v>
      </c>
      <c r="J64" s="10">
        <v>0</v>
      </c>
      <c r="K64" s="10">
        <f t="shared" si="0"/>
        <v>820000</v>
      </c>
      <c r="L64" s="10">
        <v>0</v>
      </c>
      <c r="M64" s="10">
        <v>820000</v>
      </c>
      <c r="N64" s="10">
        <v>41</v>
      </c>
      <c r="O64" s="12">
        <v>1732</v>
      </c>
      <c r="P64" s="10">
        <v>41596.301244105431</v>
      </c>
      <c r="Q64" s="10">
        <v>861596.30124410545</v>
      </c>
      <c r="R64" s="18">
        <v>45881</v>
      </c>
    </row>
    <row r="65" spans="1:18" x14ac:dyDescent="0.25">
      <c r="A65" s="13" t="s">
        <v>76</v>
      </c>
      <c r="B65" s="9" t="str">
        <f>VLOOKUP(A65,[1]Taul1!$A$2:$B$168,2,FALSE)</f>
        <v>Kotkan-Haminan seudun koulutuskuntayhtymä</v>
      </c>
      <c r="C65" s="9" t="s">
        <v>31</v>
      </c>
      <c r="D65" s="10">
        <v>2316</v>
      </c>
      <c r="E65" s="10">
        <v>283</v>
      </c>
      <c r="F65" s="10">
        <v>2599</v>
      </c>
      <c r="G65" s="10">
        <v>153</v>
      </c>
      <c r="H65" s="11">
        <v>1.083149127</v>
      </c>
      <c r="I65" s="12">
        <v>2815.1</v>
      </c>
      <c r="J65" s="10">
        <v>-209655.60363328425</v>
      </c>
      <c r="K65" s="10">
        <f t="shared" si="0"/>
        <v>22805116</v>
      </c>
      <c r="L65" s="10">
        <v>0</v>
      </c>
      <c r="M65" s="10">
        <v>22805116</v>
      </c>
      <c r="N65" s="10">
        <v>979</v>
      </c>
      <c r="O65" s="12">
        <v>53590</v>
      </c>
      <c r="P65" s="10">
        <v>1287035.6718658255</v>
      </c>
      <c r="Q65" s="10">
        <v>24092151.671865825</v>
      </c>
      <c r="R65" s="18">
        <v>0</v>
      </c>
    </row>
    <row r="66" spans="1:18" x14ac:dyDescent="0.25">
      <c r="A66" s="13" t="s">
        <v>77</v>
      </c>
      <c r="B66" s="9" t="str">
        <f>VLOOKUP(A66,[1]Taul1!$A$2:$B$168,2,FALSE)</f>
        <v>Koulutuskeskus Salpaus -kuntayhtymä</v>
      </c>
      <c r="C66" s="9" t="s">
        <v>78</v>
      </c>
      <c r="D66" s="10">
        <v>5467</v>
      </c>
      <c r="E66" s="10">
        <v>599</v>
      </c>
      <c r="F66" s="10">
        <v>6066</v>
      </c>
      <c r="G66" s="10">
        <v>160</v>
      </c>
      <c r="H66" s="11">
        <v>1.028256552</v>
      </c>
      <c r="I66" s="12">
        <v>6237.4</v>
      </c>
      <c r="J66" s="10">
        <v>-464532.64967576537</v>
      </c>
      <c r="K66" s="10">
        <f t="shared" si="0"/>
        <v>50529157</v>
      </c>
      <c r="L66" s="10">
        <v>0</v>
      </c>
      <c r="M66" s="10">
        <v>50529157</v>
      </c>
      <c r="N66" s="10">
        <v>2589</v>
      </c>
      <c r="O66" s="12">
        <v>129709</v>
      </c>
      <c r="P66" s="10">
        <v>3115135.4723277548</v>
      </c>
      <c r="Q66" s="10">
        <v>53644292.472327754</v>
      </c>
      <c r="R66" s="18">
        <v>0</v>
      </c>
    </row>
    <row r="67" spans="1:18" x14ac:dyDescent="0.25">
      <c r="A67" s="13" t="s">
        <v>79</v>
      </c>
      <c r="B67" s="9" t="str">
        <f>VLOOKUP(A67,[1]Taul1!$A$2:$B$168,2,FALSE)</f>
        <v>Koulutuskuntayhtymä Tavastia</v>
      </c>
      <c r="C67" s="9" t="s">
        <v>37</v>
      </c>
      <c r="D67" s="10">
        <v>2145</v>
      </c>
      <c r="E67" s="10">
        <v>109</v>
      </c>
      <c r="F67" s="10">
        <v>2254</v>
      </c>
      <c r="G67" s="10">
        <v>80</v>
      </c>
      <c r="H67" s="11">
        <v>1.0332287099999999</v>
      </c>
      <c r="I67" s="12">
        <v>2328.9</v>
      </c>
      <c r="J67" s="10">
        <v>-173445.68054476063</v>
      </c>
      <c r="K67" s="10">
        <f t="shared" si="0"/>
        <v>18866411</v>
      </c>
      <c r="L67" s="10">
        <v>0</v>
      </c>
      <c r="M67" s="10">
        <v>18866411</v>
      </c>
      <c r="N67" s="10">
        <v>941</v>
      </c>
      <c r="O67" s="12">
        <v>46727</v>
      </c>
      <c r="P67" s="10">
        <v>1122211.5290030683</v>
      </c>
      <c r="Q67" s="10">
        <v>19988622.529003069</v>
      </c>
      <c r="R67" s="18">
        <v>0</v>
      </c>
    </row>
    <row r="68" spans="1:18" x14ac:dyDescent="0.25">
      <c r="A68" s="13" t="s">
        <v>80</v>
      </c>
      <c r="B68" s="9" t="str">
        <f>VLOOKUP(A68,[1]Taul1!$A$2:$B$168,2,FALSE)</f>
        <v>Kouvolan Aikuiskoulutussäätiö sr</v>
      </c>
      <c r="C68" s="9" t="s">
        <v>31</v>
      </c>
      <c r="D68" s="10">
        <v>77</v>
      </c>
      <c r="E68" s="10">
        <v>143</v>
      </c>
      <c r="F68" s="10">
        <v>220</v>
      </c>
      <c r="G68" s="10">
        <v>110</v>
      </c>
      <c r="H68" s="11">
        <v>0.80730263999999996</v>
      </c>
      <c r="I68" s="12">
        <v>177.6</v>
      </c>
      <c r="J68" s="10">
        <v>0</v>
      </c>
      <c r="K68" s="10">
        <f t="shared" si="0"/>
        <v>1451964</v>
      </c>
      <c r="L68" s="10">
        <v>0</v>
      </c>
      <c r="M68" s="10">
        <v>1451964</v>
      </c>
      <c r="N68" s="10">
        <v>180</v>
      </c>
      <c r="O68" s="12">
        <v>5785</v>
      </c>
      <c r="P68" s="10">
        <v>138934.52811613737</v>
      </c>
      <c r="Q68" s="10">
        <v>1590898.5281161373</v>
      </c>
      <c r="R68" s="18">
        <v>81241</v>
      </c>
    </row>
    <row r="69" spans="1:18" x14ac:dyDescent="0.25">
      <c r="A69" s="13" t="s">
        <v>81</v>
      </c>
      <c r="B69" s="9" t="str">
        <f>VLOOKUP(A69,[1]Taul1!$A$2:$B$168,2,FALSE)</f>
        <v>Kouvolan kaupunki</v>
      </c>
      <c r="C69" s="9" t="s">
        <v>31</v>
      </c>
      <c r="D69" s="10">
        <v>2256</v>
      </c>
      <c r="E69" s="10">
        <v>185</v>
      </c>
      <c r="F69" s="10">
        <v>2441</v>
      </c>
      <c r="G69" s="10">
        <v>57</v>
      </c>
      <c r="H69" s="11">
        <v>1.0262990649999999</v>
      </c>
      <c r="I69" s="12">
        <v>2505.1999999999998</v>
      </c>
      <c r="J69" s="10">
        <v>-186575.68762108049</v>
      </c>
      <c r="K69" s="10">
        <f t="shared" ref="K69:K132" si="1">M69-L69</f>
        <v>20294617</v>
      </c>
      <c r="L69" s="10">
        <v>90000</v>
      </c>
      <c r="M69" s="10">
        <v>20384617</v>
      </c>
      <c r="N69" s="10">
        <v>987</v>
      </c>
      <c r="O69" s="12">
        <v>51692</v>
      </c>
      <c r="P69" s="10">
        <v>1241452.6581468231</v>
      </c>
      <c r="Q69" s="10">
        <v>21626069.658146825</v>
      </c>
      <c r="R69" s="18">
        <v>0</v>
      </c>
    </row>
    <row r="70" spans="1:18" x14ac:dyDescent="0.25">
      <c r="A70" s="13" t="s">
        <v>84</v>
      </c>
      <c r="B70" s="9" t="str">
        <f>VLOOKUP(A70,[1]Taul1!$A$2:$B$168,2,FALSE)</f>
        <v>KSAK Oy</v>
      </c>
      <c r="C70" s="9" t="s">
        <v>29</v>
      </c>
      <c r="D70" s="10">
        <v>82</v>
      </c>
      <c r="E70" s="10">
        <v>35</v>
      </c>
      <c r="F70" s="10">
        <v>117</v>
      </c>
      <c r="G70" s="10">
        <v>25</v>
      </c>
      <c r="H70" s="11">
        <v>0.82664744599999995</v>
      </c>
      <c r="I70" s="12">
        <v>96.7</v>
      </c>
      <c r="J70" s="10">
        <v>0</v>
      </c>
      <c r="K70" s="10">
        <f t="shared" si="1"/>
        <v>790568</v>
      </c>
      <c r="L70" s="10">
        <v>0</v>
      </c>
      <c r="M70" s="10">
        <v>790568</v>
      </c>
      <c r="N70" s="10">
        <v>44</v>
      </c>
      <c r="O70" s="12">
        <v>929</v>
      </c>
      <c r="P70" s="10">
        <v>22311.180055296732</v>
      </c>
      <c r="Q70" s="10">
        <v>812879.18005529675</v>
      </c>
      <c r="R70" s="18">
        <v>44234</v>
      </c>
    </row>
    <row r="71" spans="1:18" x14ac:dyDescent="0.25">
      <c r="A71" s="13" t="s">
        <v>85</v>
      </c>
      <c r="B71" s="9" t="str">
        <f>VLOOKUP(A71,[1]Taul1!$A$2:$B$168,2,FALSE)</f>
        <v>Kuopion Konservatorion kannatusyhdistys r.y.</v>
      </c>
      <c r="C71" s="9" t="s">
        <v>86</v>
      </c>
      <c r="D71" s="10">
        <v>52</v>
      </c>
      <c r="E71" s="10">
        <v>0</v>
      </c>
      <c r="F71" s="10">
        <v>52</v>
      </c>
      <c r="G71" s="10">
        <v>0</v>
      </c>
      <c r="H71" s="11">
        <v>1.598785047</v>
      </c>
      <c r="I71" s="12">
        <v>83.1</v>
      </c>
      <c r="J71" s="10">
        <v>0</v>
      </c>
      <c r="K71" s="10">
        <f t="shared" si="1"/>
        <v>679382</v>
      </c>
      <c r="L71" s="10">
        <v>0</v>
      </c>
      <c r="M71" s="10">
        <v>679382</v>
      </c>
      <c r="N71" s="10">
        <v>19</v>
      </c>
      <c r="O71" s="12">
        <v>1746</v>
      </c>
      <c r="P71" s="10">
        <v>41932.530007048546</v>
      </c>
      <c r="Q71" s="10">
        <v>721314.53000704851</v>
      </c>
      <c r="R71" s="18">
        <v>38013</v>
      </c>
    </row>
    <row r="72" spans="1:18" x14ac:dyDescent="0.25">
      <c r="A72" s="13" t="s">
        <v>87</v>
      </c>
      <c r="B72" s="9" t="str">
        <f>VLOOKUP(A72,[1]Taul1!$A$2:$B$168,2,FALSE)</f>
        <v>Kuopion Talouskoulun Kannatusyhdistys ry</v>
      </c>
      <c r="C72" s="9" t="s">
        <v>86</v>
      </c>
      <c r="D72" s="10">
        <v>90</v>
      </c>
      <c r="E72" s="10">
        <v>4</v>
      </c>
      <c r="F72" s="10">
        <v>94</v>
      </c>
      <c r="G72" s="10">
        <v>0</v>
      </c>
      <c r="H72" s="11">
        <v>1.0712529740000001</v>
      </c>
      <c r="I72" s="12">
        <v>100.7</v>
      </c>
      <c r="J72" s="10">
        <v>0</v>
      </c>
      <c r="K72" s="10">
        <f t="shared" si="1"/>
        <v>823270</v>
      </c>
      <c r="L72" s="10">
        <v>0</v>
      </c>
      <c r="M72" s="10">
        <v>823270</v>
      </c>
      <c r="N72" s="10">
        <v>32</v>
      </c>
      <c r="O72" s="12">
        <v>2067</v>
      </c>
      <c r="P72" s="10">
        <v>49641.775214529975</v>
      </c>
      <c r="Q72" s="10">
        <v>872911.77521452995</v>
      </c>
      <c r="R72" s="18">
        <v>46064</v>
      </c>
    </row>
    <row r="73" spans="1:18" x14ac:dyDescent="0.25">
      <c r="A73" s="13" t="s">
        <v>88</v>
      </c>
      <c r="B73" s="9" t="str">
        <f>VLOOKUP(A73,[1]Taul1!$A$2:$B$168,2,FALSE)</f>
        <v>Kuortaneen Urheiluopistosäätiö sr</v>
      </c>
      <c r="C73" s="9" t="s">
        <v>55</v>
      </c>
      <c r="D73" s="10">
        <v>139</v>
      </c>
      <c r="E73" s="10">
        <v>10</v>
      </c>
      <c r="F73" s="10">
        <v>149</v>
      </c>
      <c r="G73" s="10">
        <v>0</v>
      </c>
      <c r="H73" s="11">
        <v>1.2617277309999999</v>
      </c>
      <c r="I73" s="12">
        <v>188</v>
      </c>
      <c r="J73" s="10">
        <v>0</v>
      </c>
      <c r="K73" s="10">
        <f t="shared" si="1"/>
        <v>1536989</v>
      </c>
      <c r="L73" s="10">
        <v>0</v>
      </c>
      <c r="M73" s="10">
        <v>1536989</v>
      </c>
      <c r="N73" s="10">
        <v>93</v>
      </c>
      <c r="O73" s="12">
        <v>5413</v>
      </c>
      <c r="P73" s="10">
        <v>130000.44955793458</v>
      </c>
      <c r="Q73" s="10">
        <v>1666989.4495579347</v>
      </c>
      <c r="R73" s="18">
        <v>85998</v>
      </c>
    </row>
    <row r="74" spans="1:18" x14ac:dyDescent="0.25">
      <c r="A74" s="13" t="s">
        <v>90</v>
      </c>
      <c r="B74" s="9" t="str">
        <f>VLOOKUP(A74,[1]Taul1!$A$2:$B$168,2,FALSE)</f>
        <v>Kvarnen samkommun</v>
      </c>
      <c r="C74" s="9" t="s">
        <v>26</v>
      </c>
      <c r="D74" s="10">
        <v>32</v>
      </c>
      <c r="E74" s="10">
        <v>1</v>
      </c>
      <c r="F74" s="10">
        <v>33</v>
      </c>
      <c r="G74" s="10">
        <v>0</v>
      </c>
      <c r="H74" s="11">
        <v>1.0455000000000001</v>
      </c>
      <c r="I74" s="12">
        <v>34.5</v>
      </c>
      <c r="J74" s="10">
        <v>-2569.4001368861873</v>
      </c>
      <c r="K74" s="10">
        <f t="shared" si="1"/>
        <v>279484</v>
      </c>
      <c r="L74" s="10">
        <v>0</v>
      </c>
      <c r="M74" s="10">
        <v>279484</v>
      </c>
      <c r="N74" s="10">
        <v>13</v>
      </c>
      <c r="O74" s="12">
        <v>571</v>
      </c>
      <c r="P74" s="10">
        <v>13713.330260037066</v>
      </c>
      <c r="Q74" s="10">
        <v>293197.3302600371</v>
      </c>
      <c r="R74" s="18">
        <v>0</v>
      </c>
    </row>
    <row r="75" spans="1:18" x14ac:dyDescent="0.25">
      <c r="A75" s="13" t="s">
        <v>91</v>
      </c>
      <c r="B75" s="9" t="str">
        <f>VLOOKUP(A75,[1]Taul1!$A$2:$B$168,2,FALSE)</f>
        <v>Kymenlaakson Opiston Kannatusyhdistys ry</v>
      </c>
      <c r="C75" s="9" t="s">
        <v>31</v>
      </c>
      <c r="D75" s="10">
        <v>0</v>
      </c>
      <c r="E75" s="10">
        <v>0</v>
      </c>
      <c r="F75" s="10">
        <v>0</v>
      </c>
      <c r="G75" s="10">
        <v>0</v>
      </c>
      <c r="H75" s="11">
        <v>0</v>
      </c>
      <c r="I75" s="12">
        <v>0</v>
      </c>
      <c r="J75" s="10">
        <v>0</v>
      </c>
      <c r="K75" s="10">
        <f t="shared" si="1"/>
        <v>0</v>
      </c>
      <c r="L75" s="10">
        <v>0</v>
      </c>
      <c r="M75" s="10">
        <v>0</v>
      </c>
      <c r="N75" s="10"/>
      <c r="O75" s="12">
        <v>0</v>
      </c>
      <c r="P75" s="10">
        <v>0</v>
      </c>
      <c r="Q75" s="10">
        <v>0</v>
      </c>
      <c r="R75" s="18">
        <v>0</v>
      </c>
    </row>
    <row r="76" spans="1:18" x14ac:dyDescent="0.25">
      <c r="A76" s="13" t="s">
        <v>39</v>
      </c>
      <c r="B76" s="9" t="str">
        <f>VLOOKUP(A76,[1]Taul1!$A$2:$B$168,2,FALSE)</f>
        <v>Laajasalon opiston säätiö sr</v>
      </c>
      <c r="C76" s="9" t="s">
        <v>4</v>
      </c>
      <c r="D76" s="10">
        <v>37</v>
      </c>
      <c r="E76" s="10">
        <v>0</v>
      </c>
      <c r="F76" s="10">
        <v>37</v>
      </c>
      <c r="G76" s="10">
        <v>0</v>
      </c>
      <c r="H76" s="11">
        <v>0.84150000000000003</v>
      </c>
      <c r="I76" s="12">
        <v>31.1</v>
      </c>
      <c r="J76" s="10">
        <v>0</v>
      </c>
      <c r="K76" s="10">
        <f t="shared" si="1"/>
        <v>254257</v>
      </c>
      <c r="L76" s="10">
        <v>0</v>
      </c>
      <c r="M76" s="10">
        <v>254257</v>
      </c>
      <c r="N76" s="10">
        <v>39</v>
      </c>
      <c r="O76" s="12">
        <v>834</v>
      </c>
      <c r="P76" s="10">
        <v>20029.627735325594</v>
      </c>
      <c r="Q76" s="10">
        <v>274286.6277353256</v>
      </c>
      <c r="R76" s="18">
        <v>14226</v>
      </c>
    </row>
    <row r="77" spans="1:18" x14ac:dyDescent="0.25">
      <c r="A77" s="13" t="s">
        <v>92</v>
      </c>
      <c r="B77" s="9" t="str">
        <f>VLOOKUP(A77,[1]Taul1!$A$2:$B$168,2,FALSE)</f>
        <v>Lahden kansanopiston säätiö sr</v>
      </c>
      <c r="C77" s="9" t="s">
        <v>78</v>
      </c>
      <c r="D77" s="10">
        <v>27</v>
      </c>
      <c r="E77" s="10">
        <v>1</v>
      </c>
      <c r="F77" s="10">
        <v>28</v>
      </c>
      <c r="G77" s="10">
        <v>0</v>
      </c>
      <c r="H77" s="11">
        <v>0.84150000000000003</v>
      </c>
      <c r="I77" s="12">
        <v>23.6</v>
      </c>
      <c r="J77" s="10">
        <v>0</v>
      </c>
      <c r="K77" s="10">
        <f t="shared" si="1"/>
        <v>192941</v>
      </c>
      <c r="L77" s="10">
        <v>0</v>
      </c>
      <c r="M77" s="10">
        <v>192941</v>
      </c>
      <c r="N77" s="10">
        <v>25</v>
      </c>
      <c r="O77" s="12">
        <v>588</v>
      </c>
      <c r="P77" s="10">
        <v>14121.60804361085</v>
      </c>
      <c r="Q77" s="10">
        <v>207062.60804361085</v>
      </c>
      <c r="R77" s="18">
        <v>10795</v>
      </c>
    </row>
    <row r="78" spans="1:18" x14ac:dyDescent="0.25">
      <c r="A78" s="13" t="s">
        <v>93</v>
      </c>
      <c r="B78" s="9" t="str">
        <f>VLOOKUP(A78,[1]Taul1!$A$2:$B$168,2,FALSE)</f>
        <v>Lahden Konservatorio Oy</v>
      </c>
      <c r="C78" s="9" t="s">
        <v>78</v>
      </c>
      <c r="D78" s="10">
        <v>43</v>
      </c>
      <c r="E78" s="10">
        <v>0</v>
      </c>
      <c r="F78" s="10">
        <v>43</v>
      </c>
      <c r="G78" s="10">
        <v>0</v>
      </c>
      <c r="H78" s="11">
        <v>1.4703514820000001</v>
      </c>
      <c r="I78" s="12">
        <v>63.2</v>
      </c>
      <c r="J78" s="10">
        <v>0</v>
      </c>
      <c r="K78" s="10">
        <f t="shared" si="1"/>
        <v>516690</v>
      </c>
      <c r="L78" s="10">
        <v>0</v>
      </c>
      <c r="M78" s="10">
        <v>516690</v>
      </c>
      <c r="N78" s="10">
        <v>18</v>
      </c>
      <c r="O78" s="12">
        <v>1717</v>
      </c>
      <c r="P78" s="10">
        <v>41236.056140952096</v>
      </c>
      <c r="Q78" s="10">
        <v>557926.05614095205</v>
      </c>
      <c r="R78" s="18">
        <v>28910</v>
      </c>
    </row>
    <row r="79" spans="1:18" x14ac:dyDescent="0.25">
      <c r="A79" s="13" t="s">
        <v>94</v>
      </c>
      <c r="B79" s="9" t="str">
        <f>VLOOKUP(A79,[1]Taul1!$A$2:$B$168,2,FALSE)</f>
        <v>Lieksan Kristillisen Opiston kannatusyhdistys ry</v>
      </c>
      <c r="C79" s="9" t="s">
        <v>46</v>
      </c>
      <c r="D79" s="10">
        <v>7</v>
      </c>
      <c r="E79" s="10">
        <v>0</v>
      </c>
      <c r="F79" s="10">
        <v>7</v>
      </c>
      <c r="G79" s="10">
        <v>0</v>
      </c>
      <c r="H79" s="11">
        <v>0.84150000000000003</v>
      </c>
      <c r="I79" s="12">
        <v>5.9</v>
      </c>
      <c r="J79" s="10">
        <v>0</v>
      </c>
      <c r="K79" s="10">
        <f t="shared" si="1"/>
        <v>48235</v>
      </c>
      <c r="L79" s="10">
        <v>0</v>
      </c>
      <c r="M79" s="10">
        <v>48235</v>
      </c>
      <c r="N79" s="10">
        <v>7</v>
      </c>
      <c r="O79" s="12">
        <v>139</v>
      </c>
      <c r="P79" s="10">
        <v>3338.2712892209324</v>
      </c>
      <c r="Q79" s="10">
        <v>51573.271289220931</v>
      </c>
      <c r="R79" s="18">
        <v>2699</v>
      </c>
    </row>
    <row r="80" spans="1:18" x14ac:dyDescent="0.25">
      <c r="A80" s="13" t="s">
        <v>95</v>
      </c>
      <c r="B80" s="9" t="str">
        <f>VLOOKUP(A80,[1]Taul1!$A$2:$B$168,2,FALSE)</f>
        <v>Lounais-Hämeen koulutuskuntayhtymä</v>
      </c>
      <c r="C80" s="9" t="s">
        <v>37</v>
      </c>
      <c r="D80" s="10">
        <v>1130</v>
      </c>
      <c r="E80" s="10">
        <v>98</v>
      </c>
      <c r="F80" s="10">
        <v>1228</v>
      </c>
      <c r="G80" s="10">
        <v>50</v>
      </c>
      <c r="H80" s="11">
        <v>0.97246781999999998</v>
      </c>
      <c r="I80" s="12">
        <v>1194.2</v>
      </c>
      <c r="J80" s="10">
        <v>-88938.482419405365</v>
      </c>
      <c r="K80" s="10">
        <f t="shared" si="1"/>
        <v>9674210</v>
      </c>
      <c r="L80" s="10">
        <v>90000</v>
      </c>
      <c r="M80" s="10">
        <v>9764210</v>
      </c>
      <c r="N80" s="10">
        <v>528</v>
      </c>
      <c r="O80" s="12">
        <v>22748</v>
      </c>
      <c r="P80" s="10">
        <v>546323.70710214216</v>
      </c>
      <c r="Q80" s="10">
        <v>10310533.707102142</v>
      </c>
      <c r="R80" s="18">
        <v>0</v>
      </c>
    </row>
    <row r="81" spans="1:18" x14ac:dyDescent="0.25">
      <c r="A81" s="13" t="s">
        <v>96</v>
      </c>
      <c r="B81" s="9" t="str">
        <f>VLOOKUP(A81,[1]Taul1!$A$2:$B$168,2,FALSE)</f>
        <v>Lounais-Suomen koulutuskuntayhtymä</v>
      </c>
      <c r="C81" s="9" t="s">
        <v>97</v>
      </c>
      <c r="D81" s="10">
        <v>1604</v>
      </c>
      <c r="E81" s="10">
        <v>90</v>
      </c>
      <c r="F81" s="10">
        <v>1694</v>
      </c>
      <c r="G81" s="10">
        <v>65</v>
      </c>
      <c r="H81" s="11">
        <v>1.086680203</v>
      </c>
      <c r="I81" s="12">
        <v>1840.8</v>
      </c>
      <c r="J81" s="10">
        <v>-137094.25426029257</v>
      </c>
      <c r="K81" s="10">
        <f t="shared" si="1"/>
        <v>14912315</v>
      </c>
      <c r="L81" s="10">
        <v>0</v>
      </c>
      <c r="M81" s="10">
        <v>14912315</v>
      </c>
      <c r="N81" s="10">
        <v>612</v>
      </c>
      <c r="O81" s="12">
        <v>32428</v>
      </c>
      <c r="P81" s="10">
        <v>778801.8803370964</v>
      </c>
      <c r="Q81" s="10">
        <v>15691116.880337097</v>
      </c>
      <c r="R81" s="18">
        <v>0</v>
      </c>
    </row>
    <row r="82" spans="1:18" x14ac:dyDescent="0.25">
      <c r="A82" s="13" t="s">
        <v>98</v>
      </c>
      <c r="B82" s="9" t="str">
        <f>VLOOKUP(A82,[1]Taul1!$A$2:$B$168,2,FALSE)</f>
        <v>Luksia, Länsi-Uudenmaan koulutuskuntayhtymä</v>
      </c>
      <c r="C82" s="9" t="s">
        <v>4</v>
      </c>
      <c r="D82" s="10">
        <v>2470</v>
      </c>
      <c r="E82" s="10">
        <v>220</v>
      </c>
      <c r="F82" s="10">
        <v>2690</v>
      </c>
      <c r="G82" s="10">
        <v>80</v>
      </c>
      <c r="H82" s="11">
        <v>1.0471160399999999</v>
      </c>
      <c r="I82" s="12">
        <v>2816.7</v>
      </c>
      <c r="J82" s="10">
        <v>-209774.7642193427</v>
      </c>
      <c r="K82" s="10">
        <f t="shared" si="1"/>
        <v>22818078</v>
      </c>
      <c r="L82" s="10">
        <v>0</v>
      </c>
      <c r="M82" s="10">
        <v>22818078</v>
      </c>
      <c r="N82" s="10">
        <v>985</v>
      </c>
      <c r="O82" s="12">
        <v>50245</v>
      </c>
      <c r="P82" s="10">
        <v>1206701.0138626313</v>
      </c>
      <c r="Q82" s="10">
        <v>24024779.013862632</v>
      </c>
      <c r="R82" s="18">
        <v>0</v>
      </c>
    </row>
    <row r="83" spans="1:18" x14ac:dyDescent="0.25">
      <c r="A83" s="13" t="s">
        <v>99</v>
      </c>
      <c r="B83" s="9" t="str">
        <f>VLOOKUP(A83,[1]Taul1!$A$2:$B$168,2,FALSE)</f>
        <v>Länsirannikon Koulutus Oy</v>
      </c>
      <c r="C83" s="9" t="s">
        <v>22</v>
      </c>
      <c r="D83" s="10">
        <v>4312</v>
      </c>
      <c r="E83" s="10">
        <v>716</v>
      </c>
      <c r="F83" s="10">
        <v>5028</v>
      </c>
      <c r="G83" s="10">
        <v>470</v>
      </c>
      <c r="H83" s="11">
        <v>1.0257955439999999</v>
      </c>
      <c r="I83" s="12">
        <v>5157.7</v>
      </c>
      <c r="J83" s="10">
        <v>0</v>
      </c>
      <c r="K83" s="10">
        <f t="shared" si="1"/>
        <v>42166632</v>
      </c>
      <c r="L83" s="10">
        <v>60000</v>
      </c>
      <c r="M83" s="10">
        <v>42226632</v>
      </c>
      <c r="N83" s="10">
        <v>2030</v>
      </c>
      <c r="O83" s="12">
        <v>92121</v>
      </c>
      <c r="P83" s="10">
        <v>2212409.2765059103</v>
      </c>
      <c r="Q83" s="10">
        <v>44439041.27650591</v>
      </c>
      <c r="R83" s="18">
        <v>2362676</v>
      </c>
    </row>
    <row r="84" spans="1:18" x14ac:dyDescent="0.25">
      <c r="A84" s="13" t="s">
        <v>101</v>
      </c>
      <c r="B84" s="9" t="str">
        <f>VLOOKUP(A84,[1]Taul1!$A$2:$B$168,2,FALSE)</f>
        <v>Maalariammattikoulun kannatusyhdistys r.y.</v>
      </c>
      <c r="C84" s="9" t="s">
        <v>4</v>
      </c>
      <c r="D84" s="10">
        <v>199</v>
      </c>
      <c r="E84" s="10">
        <v>15</v>
      </c>
      <c r="F84" s="10">
        <v>214</v>
      </c>
      <c r="G84" s="10">
        <v>0</v>
      </c>
      <c r="H84" s="11">
        <v>0.99348329800000001</v>
      </c>
      <c r="I84" s="12">
        <v>212.6</v>
      </c>
      <c r="J84" s="10">
        <v>0</v>
      </c>
      <c r="K84" s="10">
        <f t="shared" si="1"/>
        <v>1738105</v>
      </c>
      <c r="L84" s="10">
        <v>0</v>
      </c>
      <c r="M84" s="10">
        <v>1738105</v>
      </c>
      <c r="N84" s="10">
        <v>79</v>
      </c>
      <c r="O84" s="12">
        <v>3557</v>
      </c>
      <c r="P84" s="10">
        <v>85426.122127761555</v>
      </c>
      <c r="Q84" s="10">
        <v>1823531.1221277616</v>
      </c>
      <c r="R84" s="18">
        <v>97251</v>
      </c>
    </row>
    <row r="85" spans="1:18" x14ac:dyDescent="0.25">
      <c r="A85" s="13" t="s">
        <v>105</v>
      </c>
      <c r="B85" s="9" t="str">
        <f>VLOOKUP(A85,[1]Taul1!$A$2:$B$168,2,FALSE)</f>
        <v>Management Institute of Finland MIF Oy</v>
      </c>
      <c r="C85" s="9" t="s">
        <v>4</v>
      </c>
      <c r="D85" s="10">
        <v>73</v>
      </c>
      <c r="E85" s="10">
        <v>0</v>
      </c>
      <c r="F85" s="10">
        <v>73</v>
      </c>
      <c r="G85" s="10">
        <v>0</v>
      </c>
      <c r="H85" s="11">
        <v>0.62969785899999997</v>
      </c>
      <c r="I85" s="12">
        <v>46</v>
      </c>
      <c r="J85" s="10">
        <v>0</v>
      </c>
      <c r="K85" s="10">
        <f t="shared" si="1"/>
        <v>376072</v>
      </c>
      <c r="L85" s="10">
        <v>0</v>
      </c>
      <c r="M85" s="10">
        <v>376072</v>
      </c>
      <c r="N85" s="10">
        <v>71</v>
      </c>
      <c r="O85" s="12">
        <v>660</v>
      </c>
      <c r="P85" s="10">
        <v>15850.784538746873</v>
      </c>
      <c r="Q85" s="10">
        <v>391922.78453874687</v>
      </c>
      <c r="R85" s="18">
        <v>21042</v>
      </c>
    </row>
    <row r="86" spans="1:18" x14ac:dyDescent="0.25">
      <c r="A86" s="13" t="s">
        <v>102</v>
      </c>
      <c r="B86" s="9" t="str">
        <f>VLOOKUP(A86,[1]Taul1!$A$2:$B$168,2,FALSE)</f>
        <v>Markkinointi-instituutin Kannatusyhdistys ry</v>
      </c>
      <c r="C86" s="9" t="s">
        <v>4</v>
      </c>
      <c r="D86" s="10">
        <v>953</v>
      </c>
      <c r="E86" s="10">
        <v>70</v>
      </c>
      <c r="F86" s="10">
        <v>1023</v>
      </c>
      <c r="G86" s="10">
        <v>0</v>
      </c>
      <c r="H86" s="11">
        <v>0.64765676000000005</v>
      </c>
      <c r="I86" s="12">
        <v>662.6</v>
      </c>
      <c r="J86" s="10">
        <v>0</v>
      </c>
      <c r="K86" s="10">
        <f t="shared" si="1"/>
        <v>5417068</v>
      </c>
      <c r="L86" s="10">
        <v>500000</v>
      </c>
      <c r="M86" s="10">
        <v>5917068</v>
      </c>
      <c r="N86" s="10">
        <v>622</v>
      </c>
      <c r="O86" s="12">
        <v>10153</v>
      </c>
      <c r="P86" s="10">
        <v>243837.90215438942</v>
      </c>
      <c r="Q86" s="10">
        <v>6160905.9021543898</v>
      </c>
      <c r="R86" s="18">
        <v>331073</v>
      </c>
    </row>
    <row r="87" spans="1:18" x14ac:dyDescent="0.25">
      <c r="A87" s="13" t="s">
        <v>103</v>
      </c>
      <c r="B87" s="9" t="str">
        <f>VLOOKUP(A87,[1]Taul1!$A$2:$B$168,2,FALSE)</f>
        <v>Marttayhdistysten liitto ry</v>
      </c>
      <c r="C87" s="9" t="s">
        <v>29</v>
      </c>
      <c r="D87" s="10">
        <v>153</v>
      </c>
      <c r="E87" s="10">
        <v>57</v>
      </c>
      <c r="F87" s="10">
        <v>210</v>
      </c>
      <c r="G87" s="10">
        <v>50</v>
      </c>
      <c r="H87" s="11">
        <v>1.011928545</v>
      </c>
      <c r="I87" s="12">
        <v>212.5</v>
      </c>
      <c r="J87" s="10">
        <v>0</v>
      </c>
      <c r="K87" s="10">
        <f t="shared" si="1"/>
        <v>1737288</v>
      </c>
      <c r="L87" s="10">
        <v>0</v>
      </c>
      <c r="M87" s="10">
        <v>1737288</v>
      </c>
      <c r="N87" s="10">
        <v>127</v>
      </c>
      <c r="O87" s="12">
        <v>5628</v>
      </c>
      <c r="P87" s="10">
        <v>135163.96270313242</v>
      </c>
      <c r="Q87" s="10">
        <v>1872451.9627031325</v>
      </c>
      <c r="R87" s="18">
        <v>97205</v>
      </c>
    </row>
    <row r="88" spans="1:18" x14ac:dyDescent="0.25">
      <c r="A88" s="13" t="s">
        <v>104</v>
      </c>
      <c r="B88" s="9" t="str">
        <f>VLOOKUP(A88,[1]Taul1!$A$2:$B$168,2,FALSE)</f>
        <v>Meyer Turku Oy</v>
      </c>
      <c r="C88" s="9" t="s">
        <v>97</v>
      </c>
      <c r="D88" s="10">
        <v>0</v>
      </c>
      <c r="E88" s="10">
        <v>8</v>
      </c>
      <c r="F88" s="10">
        <v>8</v>
      </c>
      <c r="G88" s="10">
        <v>0</v>
      </c>
      <c r="H88" s="11">
        <v>1</v>
      </c>
      <c r="I88" s="12">
        <v>8</v>
      </c>
      <c r="J88" s="10">
        <v>0</v>
      </c>
      <c r="K88" s="10">
        <f t="shared" si="1"/>
        <v>65404</v>
      </c>
      <c r="L88" s="10">
        <v>0</v>
      </c>
      <c r="M88" s="10">
        <v>65404</v>
      </c>
      <c r="N88" s="10">
        <v>0</v>
      </c>
      <c r="O88" s="12">
        <v>0</v>
      </c>
      <c r="P88" s="10">
        <v>0</v>
      </c>
      <c r="Q88" s="10">
        <v>65404</v>
      </c>
      <c r="R88" s="18">
        <v>3660</v>
      </c>
    </row>
    <row r="89" spans="1:18" x14ac:dyDescent="0.25">
      <c r="A89" s="13" t="s">
        <v>106</v>
      </c>
      <c r="B89" s="9" t="str">
        <f>VLOOKUP(A89,[1]Taul1!$A$2:$B$168,2,FALSE)</f>
        <v>Nanso Group Oy</v>
      </c>
      <c r="C89" s="9" t="s">
        <v>6</v>
      </c>
      <c r="D89" s="10">
        <v>0</v>
      </c>
      <c r="E89" s="10">
        <v>0</v>
      </c>
      <c r="F89" s="10">
        <v>0</v>
      </c>
      <c r="G89" s="10">
        <v>0</v>
      </c>
      <c r="H89" s="11">
        <v>0</v>
      </c>
      <c r="I89" s="12">
        <v>0</v>
      </c>
      <c r="J89" s="10">
        <v>0</v>
      </c>
      <c r="K89" s="10">
        <f t="shared" si="1"/>
        <v>0</v>
      </c>
      <c r="L89" s="10">
        <v>0</v>
      </c>
      <c r="M89" s="10">
        <v>0</v>
      </c>
      <c r="N89" s="10"/>
      <c r="O89" s="12">
        <v>0</v>
      </c>
      <c r="P89" s="10">
        <v>0</v>
      </c>
      <c r="Q89" s="10">
        <v>0</v>
      </c>
      <c r="R89" s="18">
        <v>0</v>
      </c>
    </row>
    <row r="90" spans="1:18" x14ac:dyDescent="0.25">
      <c r="A90" s="13" t="s">
        <v>107</v>
      </c>
      <c r="B90" s="9" t="str">
        <f>VLOOKUP(A90,[1]Taul1!$A$2:$B$168,2,FALSE)</f>
        <v>Nokia Oyj</v>
      </c>
      <c r="C90" s="9" t="s">
        <v>4</v>
      </c>
      <c r="D90" s="10">
        <v>0</v>
      </c>
      <c r="E90" s="10">
        <v>114</v>
      </c>
      <c r="F90" s="10">
        <v>114</v>
      </c>
      <c r="G90" s="10">
        <v>0</v>
      </c>
      <c r="H90" s="11">
        <v>0.315</v>
      </c>
      <c r="I90" s="12">
        <v>35.9</v>
      </c>
      <c r="J90" s="10">
        <v>0</v>
      </c>
      <c r="K90" s="10">
        <f t="shared" si="1"/>
        <v>293499</v>
      </c>
      <c r="L90" s="10">
        <v>0</v>
      </c>
      <c r="M90" s="10">
        <v>293499</v>
      </c>
      <c r="N90" s="10">
        <v>0</v>
      </c>
      <c r="O90" s="12">
        <v>0</v>
      </c>
      <c r="P90" s="10">
        <v>0</v>
      </c>
      <c r="Q90" s="10">
        <v>293499</v>
      </c>
      <c r="R90" s="18">
        <v>16422</v>
      </c>
    </row>
    <row r="91" spans="1:18" x14ac:dyDescent="0.25">
      <c r="A91" s="13" t="s">
        <v>108</v>
      </c>
      <c r="B91" s="9" t="str">
        <f>VLOOKUP(A91,[1]Taul1!$A$2:$B$168,2,FALSE)</f>
        <v>Opintotoiminnan keskusliitto ry</v>
      </c>
      <c r="C91" s="9" t="s">
        <v>4</v>
      </c>
      <c r="D91" s="10">
        <v>0</v>
      </c>
      <c r="E91" s="10">
        <v>30</v>
      </c>
      <c r="F91" s="10">
        <v>30</v>
      </c>
      <c r="G91" s="10">
        <v>0</v>
      </c>
      <c r="H91" s="11">
        <v>0.57845454500000004</v>
      </c>
      <c r="I91" s="12">
        <v>17.399999999999999</v>
      </c>
      <c r="J91" s="10">
        <v>0</v>
      </c>
      <c r="K91" s="10">
        <f t="shared" si="1"/>
        <v>142253</v>
      </c>
      <c r="L91" s="10">
        <v>0</v>
      </c>
      <c r="M91" s="10">
        <v>142253</v>
      </c>
      <c r="N91" s="10">
        <v>0</v>
      </c>
      <c r="O91" s="12">
        <v>0</v>
      </c>
      <c r="P91" s="10">
        <v>0</v>
      </c>
      <c r="Q91" s="10">
        <v>142253</v>
      </c>
      <c r="R91" s="18">
        <v>7959</v>
      </c>
    </row>
    <row r="92" spans="1:18" x14ac:dyDescent="0.25">
      <c r="A92" s="13" t="s">
        <v>109</v>
      </c>
      <c r="B92" s="9" t="str">
        <f>VLOOKUP(A92,[1]Taul1!$A$2:$B$168,2,FALSE)</f>
        <v>Optima samkommun</v>
      </c>
      <c r="C92" s="9" t="s">
        <v>26</v>
      </c>
      <c r="D92" s="10">
        <v>1198</v>
      </c>
      <c r="E92" s="10">
        <v>88</v>
      </c>
      <c r="F92" s="10">
        <v>1286</v>
      </c>
      <c r="G92" s="10">
        <v>26</v>
      </c>
      <c r="H92" s="11">
        <v>1.302371572</v>
      </c>
      <c r="I92" s="12">
        <v>1674.8</v>
      </c>
      <c r="J92" s="10">
        <v>-124731.34345672424</v>
      </c>
      <c r="K92" s="10">
        <f t="shared" si="1"/>
        <v>13567549</v>
      </c>
      <c r="L92" s="10">
        <v>0</v>
      </c>
      <c r="M92" s="10">
        <v>13567549</v>
      </c>
      <c r="N92" s="10">
        <v>535</v>
      </c>
      <c r="O92" s="12">
        <v>29287</v>
      </c>
      <c r="P92" s="10">
        <v>703366.55573678738</v>
      </c>
      <c r="Q92" s="10">
        <v>14270915.555736788</v>
      </c>
      <c r="R92" s="18">
        <v>0</v>
      </c>
    </row>
    <row r="93" spans="1:18" x14ac:dyDescent="0.25">
      <c r="A93" s="13" t="s">
        <v>110</v>
      </c>
      <c r="B93" s="9" t="str">
        <f>VLOOKUP(A93,[1]Taul1!$A$2:$B$168,2,FALSE)</f>
        <v>Oulun kaupunki</v>
      </c>
      <c r="C93" s="9" t="s">
        <v>29</v>
      </c>
      <c r="D93" s="10">
        <v>43</v>
      </c>
      <c r="E93" s="10">
        <v>2</v>
      </c>
      <c r="F93" s="10">
        <v>45</v>
      </c>
      <c r="G93" s="10">
        <v>0</v>
      </c>
      <c r="H93" s="11">
        <v>1.323389873</v>
      </c>
      <c r="I93" s="12">
        <v>59.6</v>
      </c>
      <c r="J93" s="10">
        <v>-4438.7318306787465</v>
      </c>
      <c r="K93" s="10">
        <f t="shared" si="1"/>
        <v>482819</v>
      </c>
      <c r="L93" s="10">
        <v>0</v>
      </c>
      <c r="M93" s="10">
        <v>482819</v>
      </c>
      <c r="N93" s="10">
        <v>20</v>
      </c>
      <c r="O93" s="12">
        <v>2118</v>
      </c>
      <c r="P93" s="10">
        <v>50866.608565251328</v>
      </c>
      <c r="Q93" s="10">
        <v>533685.60856525134</v>
      </c>
      <c r="R93" s="18">
        <v>0</v>
      </c>
    </row>
    <row r="94" spans="1:18" x14ac:dyDescent="0.25">
      <c r="A94" s="13" t="s">
        <v>111</v>
      </c>
      <c r="B94" s="9" t="str">
        <f>VLOOKUP(A94,[1]Taul1!$A$2:$B$168,2,FALSE)</f>
        <v>Oulun seudun koulutuskuntayhtymä (OSEKK)</v>
      </c>
      <c r="C94" s="9" t="s">
        <v>29</v>
      </c>
      <c r="D94" s="10">
        <v>6829</v>
      </c>
      <c r="E94" s="10">
        <v>843</v>
      </c>
      <c r="F94" s="10">
        <v>7672</v>
      </c>
      <c r="G94" s="10">
        <v>450</v>
      </c>
      <c r="H94" s="11">
        <v>1.0706407920000001</v>
      </c>
      <c r="I94" s="12">
        <v>8214</v>
      </c>
      <c r="J94" s="10">
        <v>-611740.65867777227</v>
      </c>
      <c r="K94" s="10">
        <f t="shared" si="1"/>
        <v>66541587</v>
      </c>
      <c r="L94" s="10">
        <v>0</v>
      </c>
      <c r="M94" s="10">
        <v>66541587</v>
      </c>
      <c r="N94" s="10">
        <v>3087</v>
      </c>
      <c r="O94" s="12">
        <v>155361</v>
      </c>
      <c r="P94" s="10">
        <v>3731202.6314003826</v>
      </c>
      <c r="Q94" s="10">
        <v>70272789.631400377</v>
      </c>
      <c r="R94" s="18">
        <v>0</v>
      </c>
    </row>
    <row r="95" spans="1:18" x14ac:dyDescent="0.25">
      <c r="A95" s="13" t="s">
        <v>113</v>
      </c>
      <c r="B95" s="9" t="str">
        <f>VLOOKUP(A95,[1]Taul1!$A$2:$B$168,2,FALSE)</f>
        <v>Paasikiviopistoyhdistys r.y.</v>
      </c>
      <c r="C95" s="9" t="s">
        <v>4</v>
      </c>
      <c r="D95" s="10">
        <v>45</v>
      </c>
      <c r="E95" s="10">
        <v>0</v>
      </c>
      <c r="F95" s="10">
        <v>45</v>
      </c>
      <c r="G95" s="10">
        <v>0</v>
      </c>
      <c r="H95" s="11">
        <v>1.198246701</v>
      </c>
      <c r="I95" s="12">
        <v>53.9</v>
      </c>
      <c r="J95" s="10">
        <v>0</v>
      </c>
      <c r="K95" s="10">
        <f t="shared" si="1"/>
        <v>440658</v>
      </c>
      <c r="L95" s="10">
        <v>0</v>
      </c>
      <c r="M95" s="10">
        <v>440658</v>
      </c>
      <c r="N95" s="10">
        <v>9</v>
      </c>
      <c r="O95" s="12">
        <v>797</v>
      </c>
      <c r="P95" s="10">
        <v>19141.023147547359</v>
      </c>
      <c r="Q95" s="10">
        <v>459799.02314754738</v>
      </c>
      <c r="R95" s="18">
        <v>24656</v>
      </c>
    </row>
    <row r="96" spans="1:18" x14ac:dyDescent="0.25">
      <c r="A96" s="13" t="s">
        <v>114</v>
      </c>
      <c r="B96" s="9" t="str">
        <f>VLOOKUP(A96,[1]Taul1!$A$2:$B$168,2,FALSE)</f>
        <v>Palkansaajien koulutussäätiö sr</v>
      </c>
      <c r="C96" s="9" t="s">
        <v>4</v>
      </c>
      <c r="D96" s="10">
        <v>81</v>
      </c>
      <c r="E96" s="10">
        <v>5</v>
      </c>
      <c r="F96" s="10">
        <v>86</v>
      </c>
      <c r="G96" s="10">
        <v>0</v>
      </c>
      <c r="H96" s="11">
        <v>0.88694674100000004</v>
      </c>
      <c r="I96" s="12">
        <v>76.3</v>
      </c>
      <c r="J96" s="10">
        <v>0</v>
      </c>
      <c r="K96" s="10">
        <f t="shared" si="1"/>
        <v>623789</v>
      </c>
      <c r="L96" s="10">
        <v>0</v>
      </c>
      <c r="M96" s="10">
        <v>623789</v>
      </c>
      <c r="N96" s="10">
        <v>82</v>
      </c>
      <c r="O96" s="12">
        <v>1593</v>
      </c>
      <c r="P96" s="10">
        <v>38258.0299548845</v>
      </c>
      <c r="Q96" s="10">
        <v>662047.02995488455</v>
      </c>
      <c r="R96" s="18">
        <v>34902</v>
      </c>
    </row>
    <row r="97" spans="1:18" x14ac:dyDescent="0.25">
      <c r="A97" s="13" t="s">
        <v>115</v>
      </c>
      <c r="B97" s="9" t="str">
        <f>VLOOKUP(A97,[1]Taul1!$A$2:$B$168,2,FALSE)</f>
        <v>Palloilu Säätiö sr</v>
      </c>
      <c r="C97" s="9" t="s">
        <v>4</v>
      </c>
      <c r="D97" s="10">
        <v>47</v>
      </c>
      <c r="E97" s="10">
        <v>15</v>
      </c>
      <c r="F97" s="10">
        <v>62</v>
      </c>
      <c r="G97" s="10">
        <v>0</v>
      </c>
      <c r="H97" s="11">
        <v>0.91336991899999997</v>
      </c>
      <c r="I97" s="12">
        <v>56.6</v>
      </c>
      <c r="J97" s="10">
        <v>0</v>
      </c>
      <c r="K97" s="10">
        <f t="shared" si="1"/>
        <v>462732</v>
      </c>
      <c r="L97" s="10">
        <v>0</v>
      </c>
      <c r="M97" s="10">
        <v>462732</v>
      </c>
      <c r="N97" s="10">
        <v>83</v>
      </c>
      <c r="O97" s="12">
        <v>1776</v>
      </c>
      <c r="P97" s="10">
        <v>42653.020213355223</v>
      </c>
      <c r="Q97" s="10">
        <v>505385.02021335519</v>
      </c>
      <c r="R97" s="18">
        <v>25891</v>
      </c>
    </row>
    <row r="98" spans="1:18" x14ac:dyDescent="0.25">
      <c r="A98" s="13" t="s">
        <v>116</v>
      </c>
      <c r="B98" s="9" t="str">
        <f>VLOOKUP(A98,[1]Taul1!$A$2:$B$168,2,FALSE)</f>
        <v>Peimarin koulutuskuntayhtymä</v>
      </c>
      <c r="C98" s="9" t="s">
        <v>97</v>
      </c>
      <c r="D98" s="10">
        <v>945</v>
      </c>
      <c r="E98" s="10">
        <v>39</v>
      </c>
      <c r="F98" s="10">
        <v>984</v>
      </c>
      <c r="G98" s="10">
        <v>10</v>
      </c>
      <c r="H98" s="11">
        <v>1.2141770110000001</v>
      </c>
      <c r="I98" s="12">
        <v>1194.8</v>
      </c>
      <c r="J98" s="10">
        <v>-88983.167639177293</v>
      </c>
      <c r="K98" s="10">
        <f t="shared" si="1"/>
        <v>9679071</v>
      </c>
      <c r="L98" s="10">
        <v>0</v>
      </c>
      <c r="M98" s="10">
        <v>9679071</v>
      </c>
      <c r="N98" s="10">
        <v>412</v>
      </c>
      <c r="O98" s="12">
        <v>22304</v>
      </c>
      <c r="P98" s="10">
        <v>535660.45204880345</v>
      </c>
      <c r="Q98" s="10">
        <v>10214731.452048803</v>
      </c>
      <c r="R98" s="18">
        <v>0</v>
      </c>
    </row>
    <row r="99" spans="1:18" x14ac:dyDescent="0.25">
      <c r="A99" s="13" t="s">
        <v>117</v>
      </c>
      <c r="B99" s="9" t="str">
        <f>VLOOKUP(A99,[1]Taul1!$A$2:$B$168,2,FALSE)</f>
        <v>Perho Liiketalousopisto Oy</v>
      </c>
      <c r="C99" s="9" t="s">
        <v>4</v>
      </c>
      <c r="D99" s="10">
        <v>1332</v>
      </c>
      <c r="E99" s="10">
        <v>95</v>
      </c>
      <c r="F99" s="10">
        <v>1427</v>
      </c>
      <c r="G99" s="10">
        <v>15</v>
      </c>
      <c r="H99" s="11">
        <v>0.883606632</v>
      </c>
      <c r="I99" s="12">
        <v>1260.9000000000001</v>
      </c>
      <c r="J99" s="10">
        <v>0</v>
      </c>
      <c r="K99" s="10">
        <f t="shared" si="1"/>
        <v>10308453</v>
      </c>
      <c r="L99" s="10">
        <v>0</v>
      </c>
      <c r="M99" s="10">
        <v>10308453</v>
      </c>
      <c r="N99" s="10">
        <v>588</v>
      </c>
      <c r="O99" s="12">
        <v>30822</v>
      </c>
      <c r="P99" s="10">
        <v>740231.63795947889</v>
      </c>
      <c r="Q99" s="10">
        <v>11048684.637959478</v>
      </c>
      <c r="R99" s="18">
        <v>576781</v>
      </c>
    </row>
    <row r="100" spans="1:18" x14ac:dyDescent="0.25">
      <c r="A100" s="13" t="s">
        <v>118</v>
      </c>
      <c r="B100" s="9" t="str">
        <f>VLOOKUP(A100,[1]Taul1!$A$2:$B$168,2,FALSE)</f>
        <v>Peräpohjolan Kansanopiston kannatusyhdistys ry</v>
      </c>
      <c r="C100" s="9" t="s">
        <v>67</v>
      </c>
      <c r="D100" s="10">
        <v>64</v>
      </c>
      <c r="E100" s="10">
        <v>3</v>
      </c>
      <c r="F100" s="10">
        <v>67</v>
      </c>
      <c r="G100" s="10">
        <v>0</v>
      </c>
      <c r="H100" s="11">
        <v>1.0679928860000001</v>
      </c>
      <c r="I100" s="12">
        <v>71.599999999999994</v>
      </c>
      <c r="J100" s="10">
        <v>0</v>
      </c>
      <c r="K100" s="10">
        <f t="shared" si="1"/>
        <v>585364</v>
      </c>
      <c r="L100" s="10">
        <v>0</v>
      </c>
      <c r="M100" s="10">
        <v>585364</v>
      </c>
      <c r="N100" s="10">
        <v>27</v>
      </c>
      <c r="O100" s="12">
        <v>1401</v>
      </c>
      <c r="P100" s="10">
        <v>33646.89263452177</v>
      </c>
      <c r="Q100" s="10">
        <v>619010.89263452182</v>
      </c>
      <c r="R100" s="18">
        <v>32752</v>
      </c>
    </row>
    <row r="101" spans="1:18" x14ac:dyDescent="0.25">
      <c r="A101" s="13" t="s">
        <v>112</v>
      </c>
      <c r="B101" s="9" t="str">
        <f>VLOOKUP(A101,[1]Taul1!$A$2:$B$168,2,FALSE)</f>
        <v>Pohjois-Karjalan Koulutuskuntayhtymä</v>
      </c>
      <c r="C101" s="9" t="s">
        <v>46</v>
      </c>
      <c r="D101" s="10">
        <v>4815</v>
      </c>
      <c r="E101" s="10">
        <v>359</v>
      </c>
      <c r="F101" s="10">
        <v>5174</v>
      </c>
      <c r="G101" s="10">
        <v>140</v>
      </c>
      <c r="H101" s="11">
        <v>1.1085556620000001</v>
      </c>
      <c r="I101" s="12">
        <v>5735.7</v>
      </c>
      <c r="J101" s="10">
        <v>-427168.35840980016</v>
      </c>
      <c r="K101" s="10">
        <f t="shared" si="1"/>
        <v>46464887</v>
      </c>
      <c r="L101" s="10">
        <v>0</v>
      </c>
      <c r="M101" s="10">
        <v>46464887</v>
      </c>
      <c r="N101" s="10">
        <v>2240</v>
      </c>
      <c r="O101" s="12">
        <v>116515</v>
      </c>
      <c r="P101" s="10">
        <v>2798263.8795940788</v>
      </c>
      <c r="Q101" s="10">
        <v>49263150.87959408</v>
      </c>
      <c r="R101" s="18">
        <v>0</v>
      </c>
    </row>
    <row r="102" spans="1:18" x14ac:dyDescent="0.25">
      <c r="A102" s="13" t="s">
        <v>121</v>
      </c>
      <c r="B102" s="9" t="str">
        <f>VLOOKUP(A102,[1]Taul1!$A$2:$B$168,2,FALSE)</f>
        <v>Pohjois-Satakunnan Kansanopiston kannatusyhdistys r.y.</v>
      </c>
      <c r="C102" s="9" t="s">
        <v>22</v>
      </c>
      <c r="D102" s="10">
        <v>117</v>
      </c>
      <c r="E102" s="10">
        <v>0</v>
      </c>
      <c r="F102" s="10">
        <v>117</v>
      </c>
      <c r="G102" s="10">
        <v>0</v>
      </c>
      <c r="H102" s="11">
        <v>1.0647510060000001</v>
      </c>
      <c r="I102" s="12">
        <v>124.6</v>
      </c>
      <c r="J102" s="10">
        <v>0</v>
      </c>
      <c r="K102" s="10">
        <f t="shared" si="1"/>
        <v>1018664</v>
      </c>
      <c r="L102" s="10">
        <v>0</v>
      </c>
      <c r="M102" s="10">
        <v>1018664</v>
      </c>
      <c r="N102" s="10">
        <v>56</v>
      </c>
      <c r="O102" s="12">
        <v>1602</v>
      </c>
      <c r="P102" s="10">
        <v>38474.177016776499</v>
      </c>
      <c r="Q102" s="10">
        <v>1057138.1770167765</v>
      </c>
      <c r="R102" s="18">
        <v>56997</v>
      </c>
    </row>
    <row r="103" spans="1:18" x14ac:dyDescent="0.25">
      <c r="A103" s="13" t="s">
        <v>122</v>
      </c>
      <c r="B103" s="9" t="str">
        <f>VLOOKUP(A103,[1]Taul1!$A$2:$B$168,2,FALSE)</f>
        <v>Pohjois-Savon Kansanopistoseura r.y.</v>
      </c>
      <c r="C103" s="9" t="s">
        <v>86</v>
      </c>
      <c r="D103" s="10">
        <v>50</v>
      </c>
      <c r="E103" s="10">
        <v>2</v>
      </c>
      <c r="F103" s="10">
        <v>52</v>
      </c>
      <c r="G103" s="10">
        <v>0</v>
      </c>
      <c r="H103" s="11">
        <v>1.139943978</v>
      </c>
      <c r="I103" s="12">
        <v>59.3</v>
      </c>
      <c r="J103" s="10">
        <v>0</v>
      </c>
      <c r="K103" s="10">
        <f t="shared" si="1"/>
        <v>484805</v>
      </c>
      <c r="L103" s="10">
        <v>0</v>
      </c>
      <c r="M103" s="10">
        <v>484805</v>
      </c>
      <c r="N103" s="10">
        <v>23</v>
      </c>
      <c r="O103" s="12">
        <v>1105</v>
      </c>
      <c r="P103" s="10">
        <v>26538.055932295902</v>
      </c>
      <c r="Q103" s="10">
        <v>511343.05593229592</v>
      </c>
      <c r="R103" s="18">
        <v>27126</v>
      </c>
    </row>
    <row r="104" spans="1:18" x14ac:dyDescent="0.25">
      <c r="A104" s="13" t="s">
        <v>123</v>
      </c>
      <c r="B104" s="9" t="str">
        <f>VLOOKUP(A104,[1]Taul1!$A$2:$B$168,2,FALSE)</f>
        <v>Pohjois-Suomen Koulutuskeskussäätiö sr</v>
      </c>
      <c r="C104" s="9" t="s">
        <v>29</v>
      </c>
      <c r="D104" s="10">
        <v>194</v>
      </c>
      <c r="E104" s="10">
        <v>75</v>
      </c>
      <c r="F104" s="10">
        <v>269</v>
      </c>
      <c r="G104" s="10">
        <v>55</v>
      </c>
      <c r="H104" s="11">
        <v>0.81011179300000002</v>
      </c>
      <c r="I104" s="12">
        <v>217.9</v>
      </c>
      <c r="J104" s="10">
        <v>0</v>
      </c>
      <c r="K104" s="10">
        <f t="shared" si="1"/>
        <v>1781435</v>
      </c>
      <c r="L104" s="10">
        <v>0</v>
      </c>
      <c r="M104" s="10">
        <v>1781435</v>
      </c>
      <c r="N104" s="10">
        <v>128</v>
      </c>
      <c r="O104" s="12">
        <v>2287</v>
      </c>
      <c r="P104" s="10">
        <v>54925.370060778929</v>
      </c>
      <c r="Q104" s="10">
        <v>1836360.3700607789</v>
      </c>
      <c r="R104" s="18">
        <v>99675</v>
      </c>
    </row>
    <row r="105" spans="1:18" x14ac:dyDescent="0.25">
      <c r="A105" s="13" t="s">
        <v>119</v>
      </c>
      <c r="B105" s="9" t="str">
        <f>VLOOKUP(A105,[1]Taul1!$A$2:$B$168,2,FALSE)</f>
        <v>Pop &amp; Jazz Konservatorion Säätiö sr</v>
      </c>
      <c r="C105" s="9" t="s">
        <v>4</v>
      </c>
      <c r="D105" s="10">
        <v>105</v>
      </c>
      <c r="E105" s="10">
        <v>8</v>
      </c>
      <c r="F105" s="10">
        <v>113</v>
      </c>
      <c r="G105" s="10">
        <v>0</v>
      </c>
      <c r="H105" s="11">
        <v>1.592227488</v>
      </c>
      <c r="I105" s="12">
        <v>179.9</v>
      </c>
      <c r="J105" s="10">
        <v>0</v>
      </c>
      <c r="K105" s="10">
        <f t="shared" si="1"/>
        <v>1470767</v>
      </c>
      <c r="L105" s="10">
        <v>0</v>
      </c>
      <c r="M105" s="10">
        <v>1470767</v>
      </c>
      <c r="N105" s="10">
        <v>54</v>
      </c>
      <c r="O105" s="12">
        <v>5152</v>
      </c>
      <c r="P105" s="10">
        <v>123732.18476306649</v>
      </c>
      <c r="Q105" s="10">
        <v>1594499.1847630665</v>
      </c>
      <c r="R105" s="18">
        <v>82293</v>
      </c>
    </row>
    <row r="106" spans="1:18" x14ac:dyDescent="0.25">
      <c r="A106" s="13" t="s">
        <v>120</v>
      </c>
      <c r="B106" s="9" t="str">
        <f>VLOOKUP(A106,[1]Taul1!$A$2:$B$168,2,FALSE)</f>
        <v>Portaanpää ry</v>
      </c>
      <c r="C106" s="9" t="s">
        <v>86</v>
      </c>
      <c r="D106" s="10">
        <v>77</v>
      </c>
      <c r="E106" s="10">
        <v>0</v>
      </c>
      <c r="F106" s="10">
        <v>77</v>
      </c>
      <c r="G106" s="10">
        <v>0</v>
      </c>
      <c r="H106" s="11">
        <v>1.0680350279999999</v>
      </c>
      <c r="I106" s="12">
        <v>82.2</v>
      </c>
      <c r="J106" s="10">
        <v>0</v>
      </c>
      <c r="K106" s="10">
        <f t="shared" si="1"/>
        <v>672024</v>
      </c>
      <c r="L106" s="10">
        <v>0</v>
      </c>
      <c r="M106" s="10">
        <v>672024</v>
      </c>
      <c r="N106" s="10">
        <v>49</v>
      </c>
      <c r="O106" s="12">
        <v>1942</v>
      </c>
      <c r="P106" s="10">
        <v>46639.732688252159</v>
      </c>
      <c r="Q106" s="10">
        <v>718663.73268825212</v>
      </c>
      <c r="R106" s="18">
        <v>37601</v>
      </c>
    </row>
    <row r="107" spans="1:18" x14ac:dyDescent="0.25">
      <c r="A107" s="13" t="s">
        <v>124</v>
      </c>
      <c r="B107" s="9" t="str">
        <f>VLOOKUP(A107,[1]Taul1!$A$2:$B$168,2,FALSE)</f>
        <v>Raahen Koulutuskuntayhtymä</v>
      </c>
      <c r="C107" s="9" t="s">
        <v>29</v>
      </c>
      <c r="D107" s="10">
        <v>890</v>
      </c>
      <c r="E107" s="10">
        <v>117</v>
      </c>
      <c r="F107" s="10">
        <v>1007</v>
      </c>
      <c r="G107" s="10">
        <v>65</v>
      </c>
      <c r="H107" s="11">
        <v>1.1052195419999999</v>
      </c>
      <c r="I107" s="12">
        <v>1113</v>
      </c>
      <c r="J107" s="10">
        <v>-82891.082676937018</v>
      </c>
      <c r="K107" s="10">
        <f t="shared" si="1"/>
        <v>9016409</v>
      </c>
      <c r="L107" s="10">
        <v>0</v>
      </c>
      <c r="M107" s="10">
        <v>9016409</v>
      </c>
      <c r="N107" s="10">
        <v>319</v>
      </c>
      <c r="O107" s="12">
        <v>19598</v>
      </c>
      <c r="P107" s="10">
        <v>470672.23543994123</v>
      </c>
      <c r="Q107" s="10">
        <v>9487081.2354399413</v>
      </c>
      <c r="R107" s="18">
        <v>0</v>
      </c>
    </row>
    <row r="108" spans="1:18" x14ac:dyDescent="0.25">
      <c r="A108" s="13" t="s">
        <v>125</v>
      </c>
      <c r="B108" s="9" t="str">
        <f>VLOOKUP(A108,[1]Taul1!$A$2:$B$168,2,FALSE)</f>
        <v>Raahen Porvari- ja Kauppakoulurahasto sr</v>
      </c>
      <c r="C108" s="9" t="s">
        <v>29</v>
      </c>
      <c r="D108" s="10">
        <v>179</v>
      </c>
      <c r="E108" s="10">
        <v>0</v>
      </c>
      <c r="F108" s="10">
        <v>179</v>
      </c>
      <c r="G108" s="10">
        <v>0</v>
      </c>
      <c r="H108" s="11">
        <v>0.78111783999999995</v>
      </c>
      <c r="I108" s="12">
        <v>139.80000000000001</v>
      </c>
      <c r="J108" s="10">
        <v>0</v>
      </c>
      <c r="K108" s="10">
        <f t="shared" si="1"/>
        <v>1142931</v>
      </c>
      <c r="L108" s="10">
        <v>0</v>
      </c>
      <c r="M108" s="10">
        <v>1142931</v>
      </c>
      <c r="N108" s="10">
        <v>78</v>
      </c>
      <c r="O108" s="12">
        <v>3199</v>
      </c>
      <c r="P108" s="10">
        <v>76828.272332501889</v>
      </c>
      <c r="Q108" s="10">
        <v>1219759.2723325018</v>
      </c>
      <c r="R108" s="18">
        <v>63950</v>
      </c>
    </row>
    <row r="109" spans="1:18" x14ac:dyDescent="0.25">
      <c r="A109" s="13" t="s">
        <v>126</v>
      </c>
      <c r="B109" s="9" t="str">
        <f>VLOOKUP(A109,[1]Taul1!$A$2:$B$168,2,FALSE)</f>
        <v>Raision Seudun Koulutuskuntayhtymä</v>
      </c>
      <c r="C109" s="9" t="s">
        <v>97</v>
      </c>
      <c r="D109" s="10">
        <v>1630</v>
      </c>
      <c r="E109" s="10">
        <v>170</v>
      </c>
      <c r="F109" s="10">
        <v>1800</v>
      </c>
      <c r="G109" s="10">
        <v>90</v>
      </c>
      <c r="H109" s="11">
        <v>0.92866406099999999</v>
      </c>
      <c r="I109" s="12">
        <v>1671.6</v>
      </c>
      <c r="J109" s="10">
        <v>-124493.02228460727</v>
      </c>
      <c r="K109" s="10">
        <f t="shared" si="1"/>
        <v>13541626</v>
      </c>
      <c r="L109" s="10">
        <v>0</v>
      </c>
      <c r="M109" s="10">
        <v>13541626</v>
      </c>
      <c r="N109" s="10">
        <v>861</v>
      </c>
      <c r="O109" s="12">
        <v>37334</v>
      </c>
      <c r="P109" s="10">
        <v>896626.04540844809</v>
      </c>
      <c r="Q109" s="10">
        <v>14438252.045408448</v>
      </c>
      <c r="R109" s="18">
        <v>0</v>
      </c>
    </row>
    <row r="110" spans="1:18" x14ac:dyDescent="0.25">
      <c r="A110" s="13" t="s">
        <v>127</v>
      </c>
      <c r="B110" s="9" t="str">
        <f>VLOOKUP(A110,[1]Taul1!$A$2:$B$168,2,FALSE)</f>
        <v>Rakennusteollisuus RT ry</v>
      </c>
      <c r="C110" s="9" t="s">
        <v>4</v>
      </c>
      <c r="D110" s="10">
        <v>67</v>
      </c>
      <c r="E110" s="10">
        <v>11</v>
      </c>
      <c r="F110" s="10">
        <v>78</v>
      </c>
      <c r="G110" s="10">
        <v>0</v>
      </c>
      <c r="H110" s="11">
        <v>0.73816071400000005</v>
      </c>
      <c r="I110" s="12">
        <v>57.6</v>
      </c>
      <c r="J110" s="10">
        <v>0</v>
      </c>
      <c r="K110" s="10">
        <f t="shared" si="1"/>
        <v>470907</v>
      </c>
      <c r="L110" s="10">
        <v>100000</v>
      </c>
      <c r="M110" s="10">
        <v>570907</v>
      </c>
      <c r="N110" s="10">
        <v>33</v>
      </c>
      <c r="O110" s="12">
        <v>353</v>
      </c>
      <c r="P110" s="10">
        <v>8477.7680942085535</v>
      </c>
      <c r="Q110" s="10">
        <v>579384.76809420856</v>
      </c>
      <c r="R110" s="18">
        <v>31944</v>
      </c>
    </row>
    <row r="111" spans="1:18" x14ac:dyDescent="0.25">
      <c r="A111" s="13" t="s">
        <v>128</v>
      </c>
      <c r="B111" s="9" t="str">
        <f>VLOOKUP(A111,[1]Taul1!$A$2:$B$168,2,FALSE)</f>
        <v>Rastor Oy</v>
      </c>
      <c r="C111" s="9" t="s">
        <v>4</v>
      </c>
      <c r="D111" s="10">
        <v>477</v>
      </c>
      <c r="E111" s="10">
        <v>40</v>
      </c>
      <c r="F111" s="10">
        <v>517</v>
      </c>
      <c r="G111" s="10">
        <v>0</v>
      </c>
      <c r="H111" s="11">
        <v>0.71465982299999997</v>
      </c>
      <c r="I111" s="12">
        <v>369.5</v>
      </c>
      <c r="J111" s="10">
        <v>0</v>
      </c>
      <c r="K111" s="10">
        <f t="shared" si="1"/>
        <v>3020837</v>
      </c>
      <c r="L111" s="10">
        <v>100000</v>
      </c>
      <c r="M111" s="10">
        <v>3120837</v>
      </c>
      <c r="N111" s="10">
        <v>450</v>
      </c>
      <c r="O111" s="12">
        <v>5715</v>
      </c>
      <c r="P111" s="10">
        <v>137253.38430142179</v>
      </c>
      <c r="Q111" s="10">
        <v>3258090.3843014217</v>
      </c>
      <c r="R111" s="18">
        <v>174618</v>
      </c>
    </row>
    <row r="112" spans="1:18" x14ac:dyDescent="0.25">
      <c r="A112" s="13" t="s">
        <v>129</v>
      </c>
      <c r="B112" s="9" t="str">
        <f>VLOOKUP(A112,[1]Taul1!$A$2:$B$168,2,FALSE)</f>
        <v>Raudaskylän Kristillinen Opisto r.y.</v>
      </c>
      <c r="C112" s="9" t="s">
        <v>29</v>
      </c>
      <c r="D112" s="10">
        <v>30</v>
      </c>
      <c r="E112" s="10">
        <v>3</v>
      </c>
      <c r="F112" s="10">
        <v>33</v>
      </c>
      <c r="G112" s="10">
        <v>0</v>
      </c>
      <c r="H112" s="11">
        <v>0.84030845099999996</v>
      </c>
      <c r="I112" s="12">
        <v>27.7</v>
      </c>
      <c r="J112" s="10">
        <v>0</v>
      </c>
      <c r="K112" s="10">
        <f t="shared" si="1"/>
        <v>226461</v>
      </c>
      <c r="L112" s="10">
        <v>0</v>
      </c>
      <c r="M112" s="10">
        <v>226461</v>
      </c>
      <c r="N112" s="10">
        <v>24</v>
      </c>
      <c r="O112" s="12">
        <v>417</v>
      </c>
      <c r="P112" s="10">
        <v>10014.813867662797</v>
      </c>
      <c r="Q112" s="10">
        <v>236475.8138676628</v>
      </c>
      <c r="R112" s="18">
        <v>12671</v>
      </c>
    </row>
    <row r="113" spans="1:18" x14ac:dyDescent="0.25">
      <c r="A113" s="13" t="s">
        <v>130</v>
      </c>
      <c r="B113" s="9" t="str">
        <f>VLOOKUP(A113,[1]Taul1!$A$2:$B$168,2,FALSE)</f>
        <v>Rautaruukki Oyj</v>
      </c>
      <c r="C113" s="9" t="s">
        <v>4</v>
      </c>
      <c r="D113" s="10">
        <v>37</v>
      </c>
      <c r="E113" s="10">
        <v>0</v>
      </c>
      <c r="F113" s="10">
        <v>37</v>
      </c>
      <c r="G113" s="10">
        <v>0</v>
      </c>
      <c r="H113" s="11">
        <v>0.315</v>
      </c>
      <c r="I113" s="12">
        <v>11.7</v>
      </c>
      <c r="J113" s="10">
        <v>0</v>
      </c>
      <c r="K113" s="10">
        <f t="shared" si="1"/>
        <v>95653</v>
      </c>
      <c r="L113" s="10">
        <v>0</v>
      </c>
      <c r="M113" s="10">
        <v>95653</v>
      </c>
      <c r="N113" s="10">
        <v>0</v>
      </c>
      <c r="O113" s="12">
        <v>0</v>
      </c>
      <c r="P113" s="10">
        <v>0</v>
      </c>
      <c r="Q113" s="10">
        <v>95653</v>
      </c>
      <c r="R113" s="18">
        <v>5352</v>
      </c>
    </row>
    <row r="114" spans="1:18" x14ac:dyDescent="0.25">
      <c r="A114" s="13" t="s">
        <v>131</v>
      </c>
      <c r="B114" s="9" t="str">
        <f>VLOOKUP(A114,[1]Taul1!$A$2:$B$168,2,FALSE)</f>
        <v>Reisjärven Kristillinen Kansanopistoyhdistys ry</v>
      </c>
      <c r="C114" s="9" t="s">
        <v>29</v>
      </c>
      <c r="D114" s="10">
        <v>0</v>
      </c>
      <c r="E114" s="10">
        <v>10</v>
      </c>
      <c r="F114" s="10">
        <v>10</v>
      </c>
      <c r="G114" s="10">
        <v>0</v>
      </c>
      <c r="H114" s="11">
        <v>0.84150000000000003</v>
      </c>
      <c r="I114" s="12">
        <v>8.4</v>
      </c>
      <c r="J114" s="10">
        <v>0</v>
      </c>
      <c r="K114" s="10">
        <f t="shared" si="1"/>
        <v>68674</v>
      </c>
      <c r="L114" s="10">
        <v>0</v>
      </c>
      <c r="M114" s="10">
        <v>68674</v>
      </c>
      <c r="N114" s="10">
        <v>0</v>
      </c>
      <c r="O114" s="12">
        <v>0</v>
      </c>
      <c r="P114" s="10">
        <v>0</v>
      </c>
      <c r="Q114" s="10">
        <v>68674</v>
      </c>
      <c r="R114" s="18">
        <v>3842</v>
      </c>
    </row>
    <row r="115" spans="1:18" x14ac:dyDescent="0.25">
      <c r="A115" s="13" t="s">
        <v>132</v>
      </c>
      <c r="B115" s="9" t="str">
        <f>VLOOKUP(A115,[1]Taul1!$A$2:$B$168,2,FALSE)</f>
        <v>Rovalan Setlementti ry</v>
      </c>
      <c r="C115" s="9" t="s">
        <v>67</v>
      </c>
      <c r="D115" s="10">
        <v>50</v>
      </c>
      <c r="E115" s="10">
        <v>0</v>
      </c>
      <c r="F115" s="10">
        <v>50</v>
      </c>
      <c r="G115" s="10">
        <v>0</v>
      </c>
      <c r="H115" s="11">
        <v>1.048245951</v>
      </c>
      <c r="I115" s="12">
        <v>52.4</v>
      </c>
      <c r="J115" s="10">
        <v>0</v>
      </c>
      <c r="K115" s="10">
        <f t="shared" si="1"/>
        <v>428395</v>
      </c>
      <c r="L115" s="10">
        <v>0</v>
      </c>
      <c r="M115" s="10">
        <v>428395</v>
      </c>
      <c r="N115" s="10">
        <v>37</v>
      </c>
      <c r="O115" s="12">
        <v>1344</v>
      </c>
      <c r="P115" s="10">
        <v>32277.961242539088</v>
      </c>
      <c r="Q115" s="10">
        <v>460672.96124253911</v>
      </c>
      <c r="R115" s="18">
        <v>23970</v>
      </c>
    </row>
    <row r="116" spans="1:18" x14ac:dyDescent="0.25">
      <c r="A116" s="13" t="s">
        <v>133</v>
      </c>
      <c r="B116" s="9" t="str">
        <f>VLOOKUP(A116,[1]Taul1!$A$2:$B$168,2,FALSE)</f>
        <v>Rovaniemen Koulutuskuntayhtymä</v>
      </c>
      <c r="C116" s="9" t="s">
        <v>67</v>
      </c>
      <c r="D116" s="10">
        <v>3139</v>
      </c>
      <c r="E116" s="10">
        <v>328</v>
      </c>
      <c r="F116" s="10">
        <v>3467</v>
      </c>
      <c r="G116" s="10">
        <v>200</v>
      </c>
      <c r="H116" s="11">
        <v>1.1558256309999999</v>
      </c>
      <c r="I116" s="12">
        <v>4007.2</v>
      </c>
      <c r="J116" s="10">
        <v>-298437.68778348784</v>
      </c>
      <c r="K116" s="10">
        <f t="shared" si="1"/>
        <v>32462314</v>
      </c>
      <c r="L116" s="10">
        <v>90000</v>
      </c>
      <c r="M116" s="10">
        <v>32552314</v>
      </c>
      <c r="N116" s="10">
        <v>1569</v>
      </c>
      <c r="O116" s="12">
        <v>77350</v>
      </c>
      <c r="P116" s="10">
        <v>1857663.9152607131</v>
      </c>
      <c r="Q116" s="10">
        <v>34409977.91526071</v>
      </c>
      <c r="R116" s="18">
        <v>0</v>
      </c>
    </row>
    <row r="117" spans="1:18" x14ac:dyDescent="0.25">
      <c r="A117" s="13" t="s">
        <v>134</v>
      </c>
      <c r="B117" s="9" t="str">
        <f>VLOOKUP(A117,[1]Taul1!$A$2:$B$168,2,FALSE)</f>
        <v>Salon Seudun Koulutuskuntayhtymä</v>
      </c>
      <c r="C117" s="9" t="s">
        <v>97</v>
      </c>
      <c r="D117" s="10">
        <v>1889</v>
      </c>
      <c r="E117" s="10">
        <v>199</v>
      </c>
      <c r="F117" s="10">
        <v>2088</v>
      </c>
      <c r="G117" s="10">
        <v>149</v>
      </c>
      <c r="H117" s="11">
        <v>1.060283485</v>
      </c>
      <c r="I117" s="12">
        <v>2213.9</v>
      </c>
      <c r="J117" s="10">
        <v>-164881.01342180671</v>
      </c>
      <c r="K117" s="10">
        <f t="shared" si="1"/>
        <v>17934797</v>
      </c>
      <c r="L117" s="10">
        <v>0</v>
      </c>
      <c r="M117" s="10">
        <v>17934797</v>
      </c>
      <c r="N117" s="10">
        <v>896</v>
      </c>
      <c r="O117" s="12">
        <v>45955</v>
      </c>
      <c r="P117" s="10">
        <v>1103670.9143607765</v>
      </c>
      <c r="Q117" s="10">
        <v>19038467.914360777</v>
      </c>
      <c r="R117" s="18">
        <v>0</v>
      </c>
    </row>
    <row r="118" spans="1:18" x14ac:dyDescent="0.25">
      <c r="A118" s="13" t="s">
        <v>140</v>
      </c>
      <c r="B118" s="9" t="str">
        <f>VLOOKUP(A118,[1]Taul1!$A$2:$B$168,2,FALSE)</f>
        <v>Samkommunen för Yrkesutbildning i Östra Nyland</v>
      </c>
      <c r="C118" s="9" t="s">
        <v>4</v>
      </c>
      <c r="D118" s="10">
        <v>214</v>
      </c>
      <c r="E118" s="10">
        <v>7</v>
      </c>
      <c r="F118" s="10">
        <v>221</v>
      </c>
      <c r="G118" s="10">
        <v>0</v>
      </c>
      <c r="H118" s="11">
        <v>1.2148516469999999</v>
      </c>
      <c r="I118" s="12">
        <v>268.5</v>
      </c>
      <c r="J118" s="10">
        <v>-19996.635847940328</v>
      </c>
      <c r="K118" s="10">
        <f t="shared" si="1"/>
        <v>2175118</v>
      </c>
      <c r="L118" s="10">
        <v>100000</v>
      </c>
      <c r="M118" s="10">
        <v>2275118</v>
      </c>
      <c r="N118" s="10">
        <v>77</v>
      </c>
      <c r="O118" s="12">
        <v>5830</v>
      </c>
      <c r="P118" s="10">
        <v>140015.26342559737</v>
      </c>
      <c r="Q118" s="10">
        <v>2415133.2634255975</v>
      </c>
      <c r="R118" s="18">
        <v>0</v>
      </c>
    </row>
    <row r="119" spans="1:18" x14ac:dyDescent="0.25">
      <c r="A119" s="13" t="s">
        <v>135</v>
      </c>
      <c r="B119" s="9" t="str">
        <f>VLOOKUP(A119,[1]Taul1!$A$2:$B$168,2,FALSE)</f>
        <v xml:space="preserve">Sanoma Oyj </v>
      </c>
      <c r="C119" s="9" t="s">
        <v>4</v>
      </c>
      <c r="D119" s="10">
        <v>0</v>
      </c>
      <c r="E119" s="10">
        <v>0</v>
      </c>
      <c r="F119" s="10">
        <v>0</v>
      </c>
      <c r="G119" s="10">
        <v>0</v>
      </c>
      <c r="H119" s="11">
        <v>0.315</v>
      </c>
      <c r="I119" s="12">
        <v>0</v>
      </c>
      <c r="J119" s="10">
        <v>0</v>
      </c>
      <c r="K119" s="10">
        <f t="shared" si="1"/>
        <v>0</v>
      </c>
      <c r="L119" s="10">
        <v>0</v>
      </c>
      <c r="M119" s="10">
        <v>0</v>
      </c>
      <c r="N119" s="10">
        <v>0</v>
      </c>
      <c r="O119" s="12">
        <v>0</v>
      </c>
      <c r="P119" s="10">
        <v>0</v>
      </c>
      <c r="Q119" s="10">
        <v>0</v>
      </c>
      <c r="R119" s="18">
        <v>0</v>
      </c>
    </row>
    <row r="120" spans="1:18" x14ac:dyDescent="0.25">
      <c r="A120" s="13" t="s">
        <v>136</v>
      </c>
      <c r="B120" s="9" t="str">
        <f>VLOOKUP(A120,[1]Taul1!$A$2:$B$168,2,FALSE)</f>
        <v>SASKY koulutuskuntayhtymä</v>
      </c>
      <c r="C120" s="9" t="s">
        <v>6</v>
      </c>
      <c r="D120" s="10">
        <v>3324</v>
      </c>
      <c r="E120" s="10">
        <v>306</v>
      </c>
      <c r="F120" s="10">
        <v>3630</v>
      </c>
      <c r="G120" s="10">
        <v>60</v>
      </c>
      <c r="H120" s="11">
        <v>1.059778162</v>
      </c>
      <c r="I120" s="12">
        <v>3847</v>
      </c>
      <c r="J120" s="10">
        <v>-286506.73410438152</v>
      </c>
      <c r="K120" s="10">
        <f t="shared" si="1"/>
        <v>31164534</v>
      </c>
      <c r="L120" s="10">
        <v>0</v>
      </c>
      <c r="M120" s="10">
        <v>31164534</v>
      </c>
      <c r="N120" s="10">
        <v>1304</v>
      </c>
      <c r="O120" s="12">
        <v>63639</v>
      </c>
      <c r="P120" s="10">
        <v>1528375.8746383518</v>
      </c>
      <c r="Q120" s="10">
        <v>32692909.874638353</v>
      </c>
      <c r="R120" s="18">
        <v>0</v>
      </c>
    </row>
    <row r="121" spans="1:18" x14ac:dyDescent="0.25">
      <c r="A121" s="13" t="s">
        <v>137</v>
      </c>
      <c r="B121" s="9" t="str">
        <f>VLOOKUP(A121,[1]Taul1!$A$2:$B$168,2,FALSE)</f>
        <v>Satakunnan koulutuskuntayhtymä</v>
      </c>
      <c r="C121" s="9" t="s">
        <v>22</v>
      </c>
      <c r="D121" s="10">
        <v>1814</v>
      </c>
      <c r="E121" s="10">
        <v>257</v>
      </c>
      <c r="F121" s="10">
        <v>2071</v>
      </c>
      <c r="G121" s="10">
        <v>165</v>
      </c>
      <c r="H121" s="11">
        <v>1.081573315</v>
      </c>
      <c r="I121" s="12">
        <v>2239.9</v>
      </c>
      <c r="J121" s="10">
        <v>-166817.37294525717</v>
      </c>
      <c r="K121" s="10">
        <f t="shared" si="1"/>
        <v>18145423</v>
      </c>
      <c r="L121" s="10">
        <v>0</v>
      </c>
      <c r="M121" s="10">
        <v>18145423</v>
      </c>
      <c r="N121" s="10">
        <v>788</v>
      </c>
      <c r="O121" s="12">
        <v>40174</v>
      </c>
      <c r="P121" s="10">
        <v>964832.45160548016</v>
      </c>
      <c r="Q121" s="10">
        <v>19110255.45160548</v>
      </c>
      <c r="R121" s="18">
        <v>0</v>
      </c>
    </row>
    <row r="122" spans="1:18" x14ac:dyDescent="0.25">
      <c r="A122" s="13" t="s">
        <v>138</v>
      </c>
      <c r="B122" s="9" t="str">
        <f>VLOOKUP(A122,[1]Taul1!$A$2:$B$168,2,FALSE)</f>
        <v>Savon Koulutuskuntayhtymä</v>
      </c>
      <c r="C122" s="9" t="s">
        <v>86</v>
      </c>
      <c r="D122" s="10">
        <v>5755</v>
      </c>
      <c r="E122" s="10">
        <v>416</v>
      </c>
      <c r="F122" s="10">
        <v>6171</v>
      </c>
      <c r="G122" s="10">
        <v>150</v>
      </c>
      <c r="H122" s="11">
        <v>1.045866593</v>
      </c>
      <c r="I122" s="12">
        <v>6454</v>
      </c>
      <c r="J122" s="10">
        <v>-480664.01401343342</v>
      </c>
      <c r="K122" s="10">
        <f t="shared" si="1"/>
        <v>52283833</v>
      </c>
      <c r="L122" s="10">
        <v>90000</v>
      </c>
      <c r="M122" s="10">
        <v>52373833</v>
      </c>
      <c r="N122" s="10">
        <v>2526</v>
      </c>
      <c r="O122" s="12">
        <v>118370</v>
      </c>
      <c r="P122" s="10">
        <v>2842814.1906840415</v>
      </c>
      <c r="Q122" s="10">
        <v>55216647.190684043</v>
      </c>
      <c r="R122" s="18">
        <v>0</v>
      </c>
    </row>
    <row r="123" spans="1:18" x14ac:dyDescent="0.25">
      <c r="A123" s="13" t="s">
        <v>139</v>
      </c>
      <c r="B123" s="9" t="str">
        <f>VLOOKUP(A123,[1]Taul1!$A$2:$B$168,2,FALSE)</f>
        <v>Seinäjoen koulutuskuntayhtymä</v>
      </c>
      <c r="C123" s="9" t="s">
        <v>55</v>
      </c>
      <c r="D123" s="10">
        <v>4109</v>
      </c>
      <c r="E123" s="10">
        <v>658</v>
      </c>
      <c r="F123" s="10">
        <v>4767</v>
      </c>
      <c r="G123" s="10">
        <v>500</v>
      </c>
      <c r="H123" s="11">
        <v>1.0401869450000001</v>
      </c>
      <c r="I123" s="12">
        <v>4958.6000000000004</v>
      </c>
      <c r="J123" s="10">
        <v>-369293.55126851739</v>
      </c>
      <c r="K123" s="10">
        <f t="shared" si="1"/>
        <v>40169602</v>
      </c>
      <c r="L123" s="10">
        <v>470000</v>
      </c>
      <c r="M123" s="10">
        <v>40639602</v>
      </c>
      <c r="N123" s="10">
        <v>1933</v>
      </c>
      <c r="O123" s="12">
        <v>96309</v>
      </c>
      <c r="P123" s="10">
        <v>2312989.709306322</v>
      </c>
      <c r="Q123" s="10">
        <v>42952591.709306322</v>
      </c>
      <c r="R123" s="18">
        <v>0</v>
      </c>
    </row>
    <row r="124" spans="1:18" x14ac:dyDescent="0.25">
      <c r="A124" s="13" t="s">
        <v>141</v>
      </c>
      <c r="B124" s="9" t="str">
        <f>VLOOKUP(A124,[1]Taul1!$A$2:$B$168,2,FALSE)</f>
        <v>Suomen Diakoniaopisto - SDO Oy</v>
      </c>
      <c r="C124" s="9" t="s">
        <v>4</v>
      </c>
      <c r="D124" s="10">
        <v>1564</v>
      </c>
      <c r="E124" s="10">
        <v>295</v>
      </c>
      <c r="F124" s="10">
        <v>1859</v>
      </c>
      <c r="G124" s="10">
        <v>80</v>
      </c>
      <c r="H124" s="11">
        <v>1.085639598</v>
      </c>
      <c r="I124" s="12">
        <v>2018.2</v>
      </c>
      <c r="J124" s="10">
        <v>0</v>
      </c>
      <c r="K124" s="10">
        <f t="shared" si="1"/>
        <v>16499738</v>
      </c>
      <c r="L124" s="10">
        <v>0</v>
      </c>
      <c r="M124" s="10">
        <v>16499738</v>
      </c>
      <c r="N124" s="10">
        <v>627</v>
      </c>
      <c r="O124" s="12">
        <v>29980</v>
      </c>
      <c r="P124" s="10">
        <v>720009.87950247154</v>
      </c>
      <c r="Q124" s="10">
        <v>17219747.879502472</v>
      </c>
      <c r="R124" s="18">
        <v>923198</v>
      </c>
    </row>
    <row r="125" spans="1:18" x14ac:dyDescent="0.25">
      <c r="A125" s="13" t="s">
        <v>142</v>
      </c>
      <c r="B125" s="9" t="str">
        <f>VLOOKUP(A125,[1]Taul1!$A$2:$B$168,2,FALSE)</f>
        <v>Suomen Ilmailuopisto Oy</v>
      </c>
      <c r="C125" s="9" t="s">
        <v>22</v>
      </c>
      <c r="D125" s="10">
        <v>49</v>
      </c>
      <c r="E125" s="10">
        <v>34</v>
      </c>
      <c r="F125" s="10">
        <v>83</v>
      </c>
      <c r="G125" s="10">
        <v>0</v>
      </c>
      <c r="H125" s="11">
        <v>0.63</v>
      </c>
      <c r="I125" s="12">
        <v>52.3</v>
      </c>
      <c r="J125" s="10">
        <v>0</v>
      </c>
      <c r="K125" s="10">
        <f t="shared" si="1"/>
        <v>427577</v>
      </c>
      <c r="L125" s="10">
        <v>6650000</v>
      </c>
      <c r="M125" s="10">
        <v>7077577</v>
      </c>
      <c r="N125" s="10">
        <v>0</v>
      </c>
      <c r="O125" s="12">
        <v>0</v>
      </c>
      <c r="P125" s="10">
        <v>0</v>
      </c>
      <c r="Q125" s="10">
        <v>7077577</v>
      </c>
      <c r="R125" s="18">
        <v>396007</v>
      </c>
    </row>
    <row r="126" spans="1:18" x14ac:dyDescent="0.25">
      <c r="A126" s="13" t="s">
        <v>143</v>
      </c>
      <c r="B126" s="9" t="str">
        <f>VLOOKUP(A126,[1]Taul1!$A$2:$B$168,2,FALSE)</f>
        <v>Suomen kansallisooppera ja -baletti sr</v>
      </c>
      <c r="C126" s="9" t="s">
        <v>4</v>
      </c>
      <c r="D126" s="10">
        <v>27</v>
      </c>
      <c r="E126" s="10">
        <v>0</v>
      </c>
      <c r="F126" s="10">
        <v>27</v>
      </c>
      <c r="G126" s="10">
        <v>0</v>
      </c>
      <c r="H126" s="11">
        <v>1.23</v>
      </c>
      <c r="I126" s="12">
        <v>33.200000000000003</v>
      </c>
      <c r="J126" s="10">
        <v>0</v>
      </c>
      <c r="K126" s="10">
        <f t="shared" si="1"/>
        <v>271426</v>
      </c>
      <c r="L126" s="10">
        <v>280000</v>
      </c>
      <c r="M126" s="10">
        <v>551426</v>
      </c>
      <c r="N126" s="10">
        <v>9</v>
      </c>
      <c r="O126" s="12">
        <v>797</v>
      </c>
      <c r="P126" s="10">
        <v>19141.023147547359</v>
      </c>
      <c r="Q126" s="10">
        <v>570567.02314754738</v>
      </c>
      <c r="R126" s="18">
        <v>30854</v>
      </c>
    </row>
    <row r="127" spans="1:18" x14ac:dyDescent="0.25">
      <c r="A127" s="13" t="s">
        <v>144</v>
      </c>
      <c r="B127" s="9" t="str">
        <f>VLOOKUP(A127,[1]Taul1!$A$2:$B$168,2,FALSE)</f>
        <v>Suomen Luterilainen Evankeliumiyhdistys ry</v>
      </c>
      <c r="C127" s="9" t="s">
        <v>4</v>
      </c>
      <c r="D127" s="10">
        <v>21</v>
      </c>
      <c r="E127" s="10">
        <v>0</v>
      </c>
      <c r="F127" s="10">
        <v>21</v>
      </c>
      <c r="G127" s="10">
        <v>0</v>
      </c>
      <c r="H127" s="11">
        <v>1.0455000000000001</v>
      </c>
      <c r="I127" s="12">
        <v>22</v>
      </c>
      <c r="J127" s="10">
        <v>0</v>
      </c>
      <c r="K127" s="10">
        <f t="shared" si="1"/>
        <v>179860</v>
      </c>
      <c r="L127" s="10">
        <v>0</v>
      </c>
      <c r="M127" s="10">
        <v>179860</v>
      </c>
      <c r="N127" s="10">
        <v>10</v>
      </c>
      <c r="O127" s="12">
        <v>213</v>
      </c>
      <c r="P127" s="10">
        <v>5115.4804647773999</v>
      </c>
      <c r="Q127" s="10">
        <v>184975.48046477739</v>
      </c>
      <c r="R127" s="18">
        <v>10064</v>
      </c>
    </row>
    <row r="128" spans="1:18" x14ac:dyDescent="0.25">
      <c r="A128" s="13" t="s">
        <v>145</v>
      </c>
      <c r="B128" s="9" t="str">
        <f>VLOOKUP(A128,[1]Taul1!$A$2:$B$168,2,FALSE)</f>
        <v>Suomen Nuoriso-Opiston kannatusyhdistys ry</v>
      </c>
      <c r="C128" s="9" t="s">
        <v>20</v>
      </c>
      <c r="D128" s="10">
        <v>102</v>
      </c>
      <c r="E128" s="10">
        <v>0</v>
      </c>
      <c r="F128" s="10">
        <v>102</v>
      </c>
      <c r="G128" s="10">
        <v>0</v>
      </c>
      <c r="H128" s="11">
        <v>1.271532847</v>
      </c>
      <c r="I128" s="12">
        <v>129.69999999999999</v>
      </c>
      <c r="J128" s="10">
        <v>0</v>
      </c>
      <c r="K128" s="10">
        <f t="shared" si="1"/>
        <v>1060359</v>
      </c>
      <c r="L128" s="10">
        <v>0</v>
      </c>
      <c r="M128" s="10">
        <v>1060359</v>
      </c>
      <c r="N128" s="10">
        <v>38</v>
      </c>
      <c r="O128" s="12">
        <v>2281</v>
      </c>
      <c r="P128" s="10">
        <v>54781.272019517601</v>
      </c>
      <c r="Q128" s="10">
        <v>1115140.2720195176</v>
      </c>
      <c r="R128" s="18">
        <v>59330</v>
      </c>
    </row>
    <row r="129" spans="1:18" x14ac:dyDescent="0.25">
      <c r="A129" s="13" t="s">
        <v>146</v>
      </c>
      <c r="B129" s="9" t="str">
        <f>VLOOKUP(A129,[1]Taul1!$A$2:$B$168,2,FALSE)</f>
        <v>Suomen Urheiluopiston Kannatusosakeyhtiö</v>
      </c>
      <c r="C129" s="9" t="s">
        <v>78</v>
      </c>
      <c r="D129" s="10">
        <v>218</v>
      </c>
      <c r="E129" s="10">
        <v>20</v>
      </c>
      <c r="F129" s="10">
        <v>238</v>
      </c>
      <c r="G129" s="10">
        <v>0</v>
      </c>
      <c r="H129" s="11">
        <v>1.369380281</v>
      </c>
      <c r="I129" s="12">
        <v>325.89999999999998</v>
      </c>
      <c r="J129" s="10">
        <v>0</v>
      </c>
      <c r="K129" s="10">
        <f t="shared" si="1"/>
        <v>2664386</v>
      </c>
      <c r="L129" s="10">
        <v>0</v>
      </c>
      <c r="M129" s="10">
        <v>2664386</v>
      </c>
      <c r="N129" s="10">
        <v>137</v>
      </c>
      <c r="O129" s="12">
        <v>7393</v>
      </c>
      <c r="P129" s="10">
        <v>177552.80317417518</v>
      </c>
      <c r="Q129" s="10">
        <v>2841938.8031741753</v>
      </c>
      <c r="R129" s="18">
        <v>149078</v>
      </c>
    </row>
    <row r="130" spans="1:18" x14ac:dyDescent="0.25">
      <c r="A130" s="13" t="s">
        <v>147</v>
      </c>
      <c r="B130" s="9" t="str">
        <f>VLOOKUP(A130,[1]Taul1!$A$2:$B$168,2,FALSE)</f>
        <v>Suomen ympäristöopisto SYKLI Oy</v>
      </c>
      <c r="C130" s="9" t="s">
        <v>4</v>
      </c>
      <c r="D130" s="10">
        <v>169</v>
      </c>
      <c r="E130" s="10">
        <v>37</v>
      </c>
      <c r="F130" s="10">
        <v>206</v>
      </c>
      <c r="G130" s="10">
        <v>20</v>
      </c>
      <c r="H130" s="11">
        <v>0.83814167299999998</v>
      </c>
      <c r="I130" s="12">
        <v>172.7</v>
      </c>
      <c r="J130" s="10">
        <v>0</v>
      </c>
      <c r="K130" s="10">
        <f t="shared" si="1"/>
        <v>1411904</v>
      </c>
      <c r="L130" s="10">
        <v>0</v>
      </c>
      <c r="M130" s="10">
        <v>1411904</v>
      </c>
      <c r="N130" s="10">
        <v>98</v>
      </c>
      <c r="O130" s="12">
        <v>1240</v>
      </c>
      <c r="P130" s="10">
        <v>29780.261860675942</v>
      </c>
      <c r="Q130" s="10">
        <v>1441684.2618606759</v>
      </c>
      <c r="R130" s="18">
        <v>78999</v>
      </c>
    </row>
    <row r="131" spans="1:18" x14ac:dyDescent="0.25">
      <c r="A131" s="13" t="s">
        <v>148</v>
      </c>
      <c r="B131" s="9" t="str">
        <f>VLOOKUP(A131,[1]Taul1!$A$2:$B$168,2,FALSE)</f>
        <v>Suomen yrittäjäopiston kannatus Oy</v>
      </c>
      <c r="C131" s="9" t="s">
        <v>55</v>
      </c>
      <c r="D131" s="10">
        <v>488</v>
      </c>
      <c r="E131" s="10">
        <v>160</v>
      </c>
      <c r="F131" s="10">
        <v>648</v>
      </c>
      <c r="G131" s="10">
        <v>110</v>
      </c>
      <c r="H131" s="11">
        <v>0.709182007</v>
      </c>
      <c r="I131" s="12">
        <v>459.5</v>
      </c>
      <c r="J131" s="10">
        <v>0</v>
      </c>
      <c r="K131" s="10">
        <f t="shared" si="1"/>
        <v>3756629</v>
      </c>
      <c r="L131" s="10">
        <v>0</v>
      </c>
      <c r="M131" s="10">
        <v>3756629</v>
      </c>
      <c r="N131" s="10">
        <v>451</v>
      </c>
      <c r="O131" s="12">
        <v>7733</v>
      </c>
      <c r="P131" s="10">
        <v>185718.35884565086</v>
      </c>
      <c r="Q131" s="10">
        <v>3942347.3588456507</v>
      </c>
      <c r="R131" s="18">
        <v>210192</v>
      </c>
    </row>
    <row r="132" spans="1:18" x14ac:dyDescent="0.25">
      <c r="A132" s="13" t="s">
        <v>149</v>
      </c>
      <c r="B132" s="9" t="str">
        <f>VLOOKUP(A132,[1]Taul1!$A$2:$B$168,2,FALSE)</f>
        <v>Suupohjan Koulutuskuntayhtymä</v>
      </c>
      <c r="C132" s="9" t="s">
        <v>55</v>
      </c>
      <c r="D132" s="10">
        <v>563</v>
      </c>
      <c r="E132" s="10">
        <v>0</v>
      </c>
      <c r="F132" s="10">
        <v>563</v>
      </c>
      <c r="G132" s="10">
        <v>0</v>
      </c>
      <c r="H132" s="11">
        <v>1.0678462209999999</v>
      </c>
      <c r="I132" s="12">
        <v>601.20000000000005</v>
      </c>
      <c r="J132" s="10">
        <v>-44774.59021147756</v>
      </c>
      <c r="K132" s="10">
        <f t="shared" si="1"/>
        <v>4870319</v>
      </c>
      <c r="L132" s="10">
        <v>0</v>
      </c>
      <c r="M132" s="10">
        <v>4870319</v>
      </c>
      <c r="N132" s="10">
        <v>247</v>
      </c>
      <c r="O132" s="12">
        <v>14685</v>
      </c>
      <c r="P132" s="10">
        <v>352679.95598711789</v>
      </c>
      <c r="Q132" s="10">
        <v>5222998.9559871182</v>
      </c>
      <c r="R132" s="18">
        <v>0</v>
      </c>
    </row>
    <row r="133" spans="1:18" x14ac:dyDescent="0.25">
      <c r="A133" s="13" t="s">
        <v>150</v>
      </c>
      <c r="B133" s="9" t="str">
        <f>VLOOKUP(A133,[1]Taul1!$A$2:$B$168,2,FALSE)</f>
        <v>Svenska Framtidsskolan i Helsingforsregionen Ab</v>
      </c>
      <c r="C133" s="9" t="s">
        <v>4</v>
      </c>
      <c r="D133" s="10">
        <v>873</v>
      </c>
      <c r="E133" s="10">
        <v>10</v>
      </c>
      <c r="F133" s="10">
        <v>883</v>
      </c>
      <c r="G133" s="10">
        <v>0</v>
      </c>
      <c r="H133" s="11">
        <v>0.99732120899999999</v>
      </c>
      <c r="I133" s="12">
        <v>880.6</v>
      </c>
      <c r="J133" s="10">
        <v>0</v>
      </c>
      <c r="K133" s="10">
        <f t="shared" ref="K133:K164" si="2">M133-L133</f>
        <v>7199321</v>
      </c>
      <c r="L133" s="10">
        <v>0</v>
      </c>
      <c r="M133" s="10">
        <v>7199321</v>
      </c>
      <c r="N133" s="10">
        <v>280</v>
      </c>
      <c r="O133" s="12">
        <v>15448</v>
      </c>
      <c r="P133" s="10">
        <v>371004.42356751772</v>
      </c>
      <c r="Q133" s="10">
        <v>7570325.4235675177</v>
      </c>
      <c r="R133" s="18">
        <v>402818</v>
      </c>
    </row>
    <row r="134" spans="1:18" x14ac:dyDescent="0.25">
      <c r="A134" s="13" t="s">
        <v>151</v>
      </c>
      <c r="B134" s="9" t="str">
        <f>VLOOKUP(A134,[1]Taul1!$A$2:$B$168,2,FALSE)</f>
        <v>Svenska Österbottens förbund för Utbildning och Kultur</v>
      </c>
      <c r="C134" s="9" t="s">
        <v>26</v>
      </c>
      <c r="D134" s="10">
        <v>1394</v>
      </c>
      <c r="E134" s="10">
        <v>125</v>
      </c>
      <c r="F134" s="10">
        <v>1519</v>
      </c>
      <c r="G134" s="10">
        <v>80</v>
      </c>
      <c r="H134" s="11">
        <v>1.1380644170000001</v>
      </c>
      <c r="I134" s="12">
        <v>1728.7</v>
      </c>
      <c r="J134" s="10">
        <v>-128745.56569956963</v>
      </c>
      <c r="K134" s="10">
        <f t="shared" si="2"/>
        <v>14004193</v>
      </c>
      <c r="L134" s="10">
        <v>0</v>
      </c>
      <c r="M134" s="10">
        <v>14004193</v>
      </c>
      <c r="N134" s="10">
        <v>655</v>
      </c>
      <c r="O134" s="12">
        <v>34846</v>
      </c>
      <c r="P134" s="10">
        <v>836873.39096541447</v>
      </c>
      <c r="Q134" s="10">
        <v>14841066.390965415</v>
      </c>
      <c r="R134" s="18">
        <v>0</v>
      </c>
    </row>
    <row r="135" spans="1:18" x14ac:dyDescent="0.25">
      <c r="A135" s="13" t="s">
        <v>152</v>
      </c>
      <c r="B135" s="9" t="str">
        <f>VLOOKUP(A135,[1]Taul1!$A$2:$B$168,2,FALSE)</f>
        <v>Tampereen Aikuiskoulutussäätiö sr</v>
      </c>
      <c r="C135" s="9" t="s">
        <v>6</v>
      </c>
      <c r="D135" s="10">
        <v>956</v>
      </c>
      <c r="E135" s="10">
        <v>867</v>
      </c>
      <c r="F135" s="10">
        <v>1823</v>
      </c>
      <c r="G135" s="10">
        <v>672</v>
      </c>
      <c r="H135" s="11">
        <v>0.84988779400000003</v>
      </c>
      <c r="I135" s="12">
        <v>1549.3</v>
      </c>
      <c r="J135" s="10">
        <v>0</v>
      </c>
      <c r="K135" s="10">
        <f t="shared" si="2"/>
        <v>12666259</v>
      </c>
      <c r="L135" s="10">
        <v>250000</v>
      </c>
      <c r="M135" s="10">
        <v>12916259</v>
      </c>
      <c r="N135" s="10">
        <v>845</v>
      </c>
      <c r="O135" s="12">
        <v>27869</v>
      </c>
      <c r="P135" s="10">
        <v>669311.38531869184</v>
      </c>
      <c r="Q135" s="10">
        <v>13585570.385318693</v>
      </c>
      <c r="R135" s="18">
        <v>722694</v>
      </c>
    </row>
    <row r="136" spans="1:18" x14ac:dyDescent="0.25">
      <c r="A136" s="13" t="s">
        <v>153</v>
      </c>
      <c r="B136" s="9" t="str">
        <f>VLOOKUP(A136,[1]Taul1!$A$2:$B$168,2,FALSE)</f>
        <v>Tampereen kaupunki</v>
      </c>
      <c r="C136" s="9" t="s">
        <v>6</v>
      </c>
      <c r="D136" s="10">
        <v>8065</v>
      </c>
      <c r="E136" s="10">
        <v>549</v>
      </c>
      <c r="F136" s="10">
        <v>8614</v>
      </c>
      <c r="G136" s="10">
        <v>105</v>
      </c>
      <c r="H136" s="11">
        <v>1.0298232570000001</v>
      </c>
      <c r="I136" s="12">
        <v>8870.9</v>
      </c>
      <c r="J136" s="10">
        <v>-660663.52679141099</v>
      </c>
      <c r="K136" s="10">
        <f t="shared" si="2"/>
        <v>71863132</v>
      </c>
      <c r="L136" s="10">
        <v>150000</v>
      </c>
      <c r="M136" s="10">
        <v>72013132</v>
      </c>
      <c r="N136" s="10">
        <v>3773</v>
      </c>
      <c r="O136" s="12">
        <v>185209</v>
      </c>
      <c r="P136" s="10">
        <v>4448042.3539951053</v>
      </c>
      <c r="Q136" s="10">
        <v>76461174.3539951</v>
      </c>
      <c r="R136" s="18">
        <v>0</v>
      </c>
    </row>
    <row r="137" spans="1:18" x14ac:dyDescent="0.25">
      <c r="A137" s="13" t="s">
        <v>154</v>
      </c>
      <c r="B137" s="9" t="str">
        <f>VLOOKUP(A137,[1]Taul1!$A$2:$B$168,2,FALSE)</f>
        <v>Tampereen Musiikkiopiston Säätiö sr</v>
      </c>
      <c r="C137" s="9" t="s">
        <v>6</v>
      </c>
      <c r="D137" s="10">
        <v>61</v>
      </c>
      <c r="E137" s="10">
        <v>5</v>
      </c>
      <c r="F137" s="10">
        <v>66</v>
      </c>
      <c r="G137" s="10">
        <v>0</v>
      </c>
      <c r="H137" s="11">
        <v>1.455249169</v>
      </c>
      <c r="I137" s="12">
        <v>96</v>
      </c>
      <c r="J137" s="10">
        <v>0</v>
      </c>
      <c r="K137" s="10">
        <f t="shared" si="2"/>
        <v>784845</v>
      </c>
      <c r="L137" s="10">
        <v>0</v>
      </c>
      <c r="M137" s="10">
        <v>784845</v>
      </c>
      <c r="N137" s="10">
        <v>29</v>
      </c>
      <c r="O137" s="12">
        <v>2699</v>
      </c>
      <c r="P137" s="10">
        <v>64820.102227390613</v>
      </c>
      <c r="Q137" s="10">
        <v>849665.10222739063</v>
      </c>
      <c r="R137" s="18">
        <v>43914</v>
      </c>
    </row>
    <row r="138" spans="1:18" x14ac:dyDescent="0.25">
      <c r="A138" s="13" t="s">
        <v>155</v>
      </c>
      <c r="B138" s="9" t="str">
        <f>VLOOKUP(A138,[1]Taul1!$A$2:$B$168,2,FALSE)</f>
        <v>Tampereen Urheiluhierojakoulu Oy</v>
      </c>
      <c r="C138" s="9" t="s">
        <v>6</v>
      </c>
      <c r="D138" s="10">
        <v>0</v>
      </c>
      <c r="E138" s="10">
        <v>5</v>
      </c>
      <c r="F138" s="10">
        <v>5</v>
      </c>
      <c r="G138" s="10">
        <v>0</v>
      </c>
      <c r="H138" s="11">
        <v>0.84150000000000003</v>
      </c>
      <c r="I138" s="12">
        <v>4.2</v>
      </c>
      <c r="J138" s="10">
        <v>0</v>
      </c>
      <c r="K138" s="10">
        <f t="shared" si="2"/>
        <v>34337</v>
      </c>
      <c r="L138" s="10">
        <v>0</v>
      </c>
      <c r="M138" s="10">
        <v>34337</v>
      </c>
      <c r="N138" s="10">
        <v>0</v>
      </c>
      <c r="O138" s="12">
        <v>0</v>
      </c>
      <c r="P138" s="10">
        <v>0</v>
      </c>
      <c r="Q138" s="10">
        <v>34337</v>
      </c>
      <c r="R138" s="18">
        <v>1921</v>
      </c>
    </row>
    <row r="139" spans="1:18" x14ac:dyDescent="0.25">
      <c r="A139" s="13" t="s">
        <v>156</v>
      </c>
      <c r="B139" s="9" t="str">
        <f>VLOOKUP(A139,[1]Taul1!$A$2:$B$168,2,FALSE)</f>
        <v>Tanhuvaaran Säätiö sr</v>
      </c>
      <c r="C139" s="9" t="s">
        <v>20</v>
      </c>
      <c r="D139" s="10">
        <v>66</v>
      </c>
      <c r="E139" s="10">
        <v>4</v>
      </c>
      <c r="F139" s="10">
        <v>70</v>
      </c>
      <c r="G139" s="10">
        <v>0</v>
      </c>
      <c r="H139" s="11">
        <v>1.6990771920000001</v>
      </c>
      <c r="I139" s="12">
        <v>118.9</v>
      </c>
      <c r="J139" s="10">
        <v>0</v>
      </c>
      <c r="K139" s="10">
        <f t="shared" si="2"/>
        <v>972064</v>
      </c>
      <c r="L139" s="10">
        <v>0</v>
      </c>
      <c r="M139" s="10">
        <v>972064</v>
      </c>
      <c r="N139" s="10">
        <v>26</v>
      </c>
      <c r="O139" s="12">
        <v>2976</v>
      </c>
      <c r="P139" s="10">
        <v>71472.628465622256</v>
      </c>
      <c r="Q139" s="10">
        <v>1043536.6284656222</v>
      </c>
      <c r="R139" s="18">
        <v>54389</v>
      </c>
    </row>
    <row r="140" spans="1:18" x14ac:dyDescent="0.25">
      <c r="A140" s="13" t="s">
        <v>159</v>
      </c>
      <c r="B140" s="9" t="str">
        <f>VLOOKUP(A140,[1]Taul1!$A$2:$B$168,2,FALSE)</f>
        <v>Tohtori Matthias Ingmanin säätiö sr</v>
      </c>
      <c r="C140" s="9" t="s">
        <v>86</v>
      </c>
      <c r="D140" s="10">
        <v>184</v>
      </c>
      <c r="E140" s="10">
        <v>13</v>
      </c>
      <c r="F140" s="10">
        <v>197</v>
      </c>
      <c r="G140" s="10">
        <v>0</v>
      </c>
      <c r="H140" s="11">
        <v>1.4240868550000001</v>
      </c>
      <c r="I140" s="12">
        <v>280.5</v>
      </c>
      <c r="J140" s="10">
        <v>0</v>
      </c>
      <c r="K140" s="10">
        <f t="shared" si="2"/>
        <v>2293220</v>
      </c>
      <c r="L140" s="10">
        <v>0</v>
      </c>
      <c r="M140" s="10">
        <v>2293220</v>
      </c>
      <c r="N140" s="10">
        <v>71</v>
      </c>
      <c r="O140" s="12">
        <v>5557</v>
      </c>
      <c r="P140" s="10">
        <v>133458.80254820662</v>
      </c>
      <c r="Q140" s="10">
        <v>2426678.8025482064</v>
      </c>
      <c r="R140" s="18">
        <v>128311</v>
      </c>
    </row>
    <row r="141" spans="1:18" x14ac:dyDescent="0.25">
      <c r="A141" s="13" t="s">
        <v>157</v>
      </c>
      <c r="B141" s="9" t="str">
        <f>VLOOKUP(A141,[1]Taul1!$A$2:$B$168,2,FALSE)</f>
        <v>Toyota Auto Finland Oy</v>
      </c>
      <c r="C141" s="9" t="s">
        <v>4</v>
      </c>
      <c r="D141" s="10">
        <v>35</v>
      </c>
      <c r="E141" s="10">
        <v>0</v>
      </c>
      <c r="F141" s="10">
        <v>35</v>
      </c>
      <c r="G141" s="10">
        <v>0</v>
      </c>
      <c r="H141" s="11">
        <v>0.75586134500000002</v>
      </c>
      <c r="I141" s="12">
        <v>26.5</v>
      </c>
      <c r="J141" s="10">
        <v>0</v>
      </c>
      <c r="K141" s="10">
        <f t="shared" si="2"/>
        <v>216650</v>
      </c>
      <c r="L141" s="10">
        <v>0</v>
      </c>
      <c r="M141" s="10">
        <v>216650</v>
      </c>
      <c r="N141" s="10">
        <v>31</v>
      </c>
      <c r="O141" s="12">
        <v>339</v>
      </c>
      <c r="P141" s="10">
        <v>8141.5393312654396</v>
      </c>
      <c r="Q141" s="10">
        <v>224791.53933126543</v>
      </c>
      <c r="R141" s="18">
        <v>12122</v>
      </c>
    </row>
    <row r="142" spans="1:18" x14ac:dyDescent="0.25">
      <c r="A142" s="13" t="s">
        <v>158</v>
      </c>
      <c r="B142" s="9" t="str">
        <f>VLOOKUP(A142,[1]Taul1!$A$2:$B$168,2,FALSE)</f>
        <v>Traffica Oy</v>
      </c>
      <c r="C142" s="9" t="s">
        <v>86</v>
      </c>
      <c r="D142" s="10">
        <v>0</v>
      </c>
      <c r="E142" s="10">
        <v>10</v>
      </c>
      <c r="F142" s="10">
        <v>10</v>
      </c>
      <c r="G142" s="10">
        <v>10</v>
      </c>
      <c r="H142" s="11">
        <v>1</v>
      </c>
      <c r="I142" s="12">
        <v>10</v>
      </c>
      <c r="J142" s="10">
        <v>0</v>
      </c>
      <c r="K142" s="10">
        <f t="shared" si="2"/>
        <v>81755</v>
      </c>
      <c r="L142" s="10">
        <v>60000</v>
      </c>
      <c r="M142" s="10">
        <v>141755</v>
      </c>
      <c r="N142" s="10"/>
      <c r="O142" s="12">
        <v>0</v>
      </c>
      <c r="P142" s="10">
        <v>0</v>
      </c>
      <c r="Q142" s="10">
        <v>141755</v>
      </c>
      <c r="R142" s="18">
        <v>7932</v>
      </c>
    </row>
    <row r="143" spans="1:18" x14ac:dyDescent="0.25">
      <c r="A143" s="13" t="s">
        <v>160</v>
      </c>
      <c r="B143" s="9" t="str">
        <f>VLOOKUP(A143,[1]Taul1!$A$2:$B$168,2,FALSE)</f>
        <v>TUL:n Kisakeskussäätiö sr</v>
      </c>
      <c r="C143" s="9" t="s">
        <v>4</v>
      </c>
      <c r="D143" s="10">
        <v>5</v>
      </c>
      <c r="E143" s="10">
        <v>0</v>
      </c>
      <c r="F143" s="10">
        <v>5</v>
      </c>
      <c r="G143" s="10">
        <v>0</v>
      </c>
      <c r="H143" s="11">
        <v>0.84150000000000003</v>
      </c>
      <c r="I143" s="12">
        <v>4.2</v>
      </c>
      <c r="J143" s="10">
        <v>0</v>
      </c>
      <c r="K143" s="10">
        <f t="shared" si="2"/>
        <v>34337</v>
      </c>
      <c r="L143" s="10">
        <v>0</v>
      </c>
      <c r="M143" s="10">
        <v>34337</v>
      </c>
      <c r="N143" s="10">
        <v>7</v>
      </c>
      <c r="O143" s="12">
        <v>107</v>
      </c>
      <c r="P143" s="10">
        <v>2569.7484024938108</v>
      </c>
      <c r="Q143" s="10">
        <v>36906.748402493809</v>
      </c>
      <c r="R143" s="18">
        <v>1921</v>
      </c>
    </row>
    <row r="144" spans="1:18" x14ac:dyDescent="0.25">
      <c r="A144" s="13" t="s">
        <v>161</v>
      </c>
      <c r="B144" s="9" t="str">
        <f>VLOOKUP(A144,[1]Taul1!$A$2:$B$168,2,FALSE)</f>
        <v>Turun Aikuiskoulutussäätiö sr</v>
      </c>
      <c r="C144" s="9" t="s">
        <v>97</v>
      </c>
      <c r="D144" s="10">
        <v>610</v>
      </c>
      <c r="E144" s="10">
        <v>561</v>
      </c>
      <c r="F144" s="10">
        <v>1171</v>
      </c>
      <c r="G144" s="10">
        <v>540</v>
      </c>
      <c r="H144" s="11">
        <v>0.84328893599999999</v>
      </c>
      <c r="I144" s="12">
        <v>987.5</v>
      </c>
      <c r="J144" s="10">
        <v>0</v>
      </c>
      <c r="K144" s="10">
        <f t="shared" si="2"/>
        <v>8073279</v>
      </c>
      <c r="L144" s="10">
        <v>210000</v>
      </c>
      <c r="M144" s="10">
        <v>8283279</v>
      </c>
      <c r="N144" s="10">
        <v>585</v>
      </c>
      <c r="O144" s="12">
        <v>17307</v>
      </c>
      <c r="P144" s="10">
        <v>415650.80001832137</v>
      </c>
      <c r="Q144" s="10">
        <v>8698929.8000183217</v>
      </c>
      <c r="R144" s="18">
        <v>463468</v>
      </c>
    </row>
    <row r="145" spans="1:18" x14ac:dyDescent="0.25">
      <c r="A145" s="13" t="s">
        <v>162</v>
      </c>
      <c r="B145" s="9" t="str">
        <f>VLOOKUP(A145,[1]Taul1!$A$2:$B$168,2,FALSE)</f>
        <v>Turun Ammattiopistosäätiö sr</v>
      </c>
      <c r="C145" s="9" t="s">
        <v>97</v>
      </c>
      <c r="D145" s="10">
        <v>302</v>
      </c>
      <c r="E145" s="10">
        <v>36</v>
      </c>
      <c r="F145" s="10">
        <v>338</v>
      </c>
      <c r="G145" s="10">
        <v>26</v>
      </c>
      <c r="H145" s="11">
        <v>1.115000309</v>
      </c>
      <c r="I145" s="12">
        <v>376.9</v>
      </c>
      <c r="J145" s="10">
        <v>0</v>
      </c>
      <c r="K145" s="10">
        <f t="shared" si="2"/>
        <v>3081335</v>
      </c>
      <c r="L145" s="10">
        <v>0</v>
      </c>
      <c r="M145" s="10">
        <v>3081335</v>
      </c>
      <c r="N145" s="10">
        <v>118</v>
      </c>
      <c r="O145" s="12">
        <v>6444</v>
      </c>
      <c r="P145" s="10">
        <v>154761.29631467399</v>
      </c>
      <c r="Q145" s="10">
        <v>3236096.296314674</v>
      </c>
      <c r="R145" s="18">
        <v>172408</v>
      </c>
    </row>
    <row r="146" spans="1:18" x14ac:dyDescent="0.25">
      <c r="A146" s="13" t="s">
        <v>163</v>
      </c>
      <c r="B146" s="9" t="str">
        <f>VLOOKUP(A146,[1]Taul1!$A$2:$B$168,2,FALSE)</f>
        <v>Turun kaupunki</v>
      </c>
      <c r="C146" s="9" t="s">
        <v>97</v>
      </c>
      <c r="D146" s="10">
        <v>4466</v>
      </c>
      <c r="E146" s="10">
        <v>623</v>
      </c>
      <c r="F146" s="10">
        <v>5089</v>
      </c>
      <c r="G146" s="10">
        <v>240</v>
      </c>
      <c r="H146" s="11">
        <v>0.97482506300000005</v>
      </c>
      <c r="I146" s="12">
        <v>4960.8999999999996</v>
      </c>
      <c r="J146" s="10">
        <v>-369464.8446109764</v>
      </c>
      <c r="K146" s="10">
        <f t="shared" si="2"/>
        <v>40188235</v>
      </c>
      <c r="L146" s="10">
        <v>0</v>
      </c>
      <c r="M146" s="10">
        <v>40188235</v>
      </c>
      <c r="N146" s="10">
        <v>2049</v>
      </c>
      <c r="O146" s="12">
        <v>99926</v>
      </c>
      <c r="P146" s="10">
        <v>2399856.8118466968</v>
      </c>
      <c r="Q146" s="10">
        <v>42588091.811846696</v>
      </c>
      <c r="R146" s="18">
        <v>0</v>
      </c>
    </row>
    <row r="147" spans="1:18" x14ac:dyDescent="0.25">
      <c r="A147" s="13" t="s">
        <v>164</v>
      </c>
      <c r="B147" s="9" t="str">
        <f>VLOOKUP(A147,[1]Taul1!$A$2:$B$168,2,FALSE)</f>
        <v>Turun Konservatorion kannatusyhdistys - Garantiföreningen för Åbo Konservatorium r.y.</v>
      </c>
      <c r="C147" s="9" t="s">
        <v>97</v>
      </c>
      <c r="D147" s="10">
        <v>79</v>
      </c>
      <c r="E147" s="10">
        <v>5</v>
      </c>
      <c r="F147" s="10">
        <v>84</v>
      </c>
      <c r="G147" s="10">
        <v>0</v>
      </c>
      <c r="H147" s="11">
        <v>1.59</v>
      </c>
      <c r="I147" s="12">
        <v>133.6</v>
      </c>
      <c r="J147" s="10">
        <v>0</v>
      </c>
      <c r="K147" s="10">
        <f t="shared" si="2"/>
        <v>1092243</v>
      </c>
      <c r="L147" s="10">
        <v>0</v>
      </c>
      <c r="M147" s="10">
        <v>1092243</v>
      </c>
      <c r="N147" s="10">
        <v>54</v>
      </c>
      <c r="O147" s="12">
        <v>5152</v>
      </c>
      <c r="P147" s="10">
        <v>123732.18476306649</v>
      </c>
      <c r="Q147" s="10">
        <v>1215975.1847630665</v>
      </c>
      <c r="R147" s="18">
        <v>61113</v>
      </c>
    </row>
    <row r="148" spans="1:18" x14ac:dyDescent="0.25">
      <c r="A148" s="13" t="s">
        <v>165</v>
      </c>
      <c r="B148" s="9" t="str">
        <f>VLOOKUP(A148,[1]Taul1!$A$2:$B$168,2,FALSE)</f>
        <v>Turun kristillisen opiston säätiö sr</v>
      </c>
      <c r="C148" s="9" t="s">
        <v>97</v>
      </c>
      <c r="D148" s="10">
        <v>218</v>
      </c>
      <c r="E148" s="10">
        <v>11</v>
      </c>
      <c r="F148" s="10">
        <v>229</v>
      </c>
      <c r="G148" s="10">
        <v>0</v>
      </c>
      <c r="H148" s="11">
        <v>1.0005351629999999</v>
      </c>
      <c r="I148" s="12">
        <v>229.1</v>
      </c>
      <c r="J148" s="10">
        <v>0</v>
      </c>
      <c r="K148" s="10">
        <f t="shared" si="2"/>
        <v>1873001</v>
      </c>
      <c r="L148" s="10">
        <v>0</v>
      </c>
      <c r="M148" s="10">
        <v>1873001</v>
      </c>
      <c r="N148" s="10">
        <v>98</v>
      </c>
      <c r="O148" s="12">
        <v>3645</v>
      </c>
      <c r="P148" s="10">
        <v>87539.56006626114</v>
      </c>
      <c r="Q148" s="10">
        <v>1960540.5600662611</v>
      </c>
      <c r="R148" s="18">
        <v>104799</v>
      </c>
    </row>
    <row r="149" spans="1:18" x14ac:dyDescent="0.25">
      <c r="A149" s="13" t="s">
        <v>100</v>
      </c>
      <c r="B149" s="9" t="str">
        <f>VLOOKUP(A149,[1]Taul1!$A$2:$B$168,2,FALSE)</f>
        <v>TYA-oppilaitos Oy</v>
      </c>
      <c r="C149" s="9" t="s">
        <v>97</v>
      </c>
      <c r="D149" s="10">
        <v>28</v>
      </c>
      <c r="E149" s="10">
        <v>0</v>
      </c>
      <c r="F149" s="10">
        <v>28</v>
      </c>
      <c r="G149" s="10">
        <v>0</v>
      </c>
      <c r="H149" s="11">
        <v>0.84150000000000003</v>
      </c>
      <c r="I149" s="12">
        <v>23.6</v>
      </c>
      <c r="J149" s="10">
        <v>0</v>
      </c>
      <c r="K149" s="10">
        <f t="shared" si="2"/>
        <v>192941</v>
      </c>
      <c r="L149" s="10">
        <v>0</v>
      </c>
      <c r="M149" s="10">
        <v>192941</v>
      </c>
      <c r="N149" s="10">
        <v>28</v>
      </c>
      <c r="O149" s="12">
        <v>781</v>
      </c>
      <c r="P149" s="10">
        <v>18756.761704183798</v>
      </c>
      <c r="Q149" s="10">
        <v>211697.76170418379</v>
      </c>
      <c r="R149" s="18">
        <v>10795</v>
      </c>
    </row>
    <row r="150" spans="1:18" x14ac:dyDescent="0.25">
      <c r="A150" s="13" t="s">
        <v>166</v>
      </c>
      <c r="B150" s="9" t="str">
        <f>VLOOKUP(A150,[1]Taul1!$A$2:$B$168,2,FALSE)</f>
        <v>Työtehoseura ry</v>
      </c>
      <c r="C150" s="9" t="s">
        <v>4</v>
      </c>
      <c r="D150" s="10">
        <v>702</v>
      </c>
      <c r="E150" s="10">
        <v>490</v>
      </c>
      <c r="F150" s="10">
        <v>1192</v>
      </c>
      <c r="G150" s="10">
        <v>250</v>
      </c>
      <c r="H150" s="11">
        <v>1.083907779</v>
      </c>
      <c r="I150" s="12">
        <v>1292</v>
      </c>
      <c r="J150" s="10">
        <v>0</v>
      </c>
      <c r="K150" s="10">
        <f t="shared" si="2"/>
        <v>10562710</v>
      </c>
      <c r="L150" s="10">
        <v>100000</v>
      </c>
      <c r="M150" s="10">
        <v>10662710</v>
      </c>
      <c r="N150" s="10">
        <v>542</v>
      </c>
      <c r="O150" s="12">
        <v>21623</v>
      </c>
      <c r="P150" s="10">
        <v>519305.32436564186</v>
      </c>
      <c r="Q150" s="10">
        <v>11182015.324365642</v>
      </c>
      <c r="R150" s="18">
        <v>596603</v>
      </c>
    </row>
    <row r="151" spans="1:18" x14ac:dyDescent="0.25">
      <c r="A151" s="13" t="s">
        <v>167</v>
      </c>
      <c r="B151" s="9" t="str">
        <f>VLOOKUP(A151,[1]Taul1!$A$2:$B$168,2,FALSE)</f>
        <v>Työväen Sivistysliitto TSL ry</v>
      </c>
      <c r="C151" s="9" t="s">
        <v>4</v>
      </c>
      <c r="D151" s="10">
        <v>0</v>
      </c>
      <c r="E151" s="10">
        <v>45</v>
      </c>
      <c r="F151" s="10">
        <v>45</v>
      </c>
      <c r="G151" s="10">
        <v>0</v>
      </c>
      <c r="H151" s="11">
        <v>0.63</v>
      </c>
      <c r="I151" s="12">
        <v>28.4</v>
      </c>
      <c r="J151" s="10">
        <v>0</v>
      </c>
      <c r="K151" s="10">
        <f t="shared" si="2"/>
        <v>232183</v>
      </c>
      <c r="L151" s="10">
        <v>0</v>
      </c>
      <c r="M151" s="10">
        <v>232183</v>
      </c>
      <c r="N151" s="10">
        <v>0</v>
      </c>
      <c r="O151" s="12">
        <v>0</v>
      </c>
      <c r="P151" s="10">
        <v>0</v>
      </c>
      <c r="Q151" s="10">
        <v>232183</v>
      </c>
      <c r="R151" s="18">
        <v>12991</v>
      </c>
    </row>
    <row r="152" spans="1:18" x14ac:dyDescent="0.25">
      <c r="A152" s="13" t="s">
        <v>168</v>
      </c>
      <c r="B152" s="9" t="str">
        <f>VLOOKUP(A152,[1]Taul1!$A$2:$B$168,2,FALSE)</f>
        <v>UPM-Kymmene Oyj</v>
      </c>
      <c r="C152" s="9" t="s">
        <v>4</v>
      </c>
      <c r="D152" s="10">
        <v>0</v>
      </c>
      <c r="E152" s="10">
        <v>44</v>
      </c>
      <c r="F152" s="10">
        <v>44</v>
      </c>
      <c r="G152" s="10">
        <v>0</v>
      </c>
      <c r="H152" s="11">
        <v>0.315</v>
      </c>
      <c r="I152" s="12">
        <v>13.9</v>
      </c>
      <c r="J152" s="10">
        <v>0</v>
      </c>
      <c r="K152" s="10">
        <f t="shared" si="2"/>
        <v>113639</v>
      </c>
      <c r="L152" s="10">
        <v>277500</v>
      </c>
      <c r="M152" s="10">
        <v>391139</v>
      </c>
      <c r="N152" s="10">
        <v>0</v>
      </c>
      <c r="O152" s="12">
        <v>0</v>
      </c>
      <c r="P152" s="10">
        <v>0</v>
      </c>
      <c r="Q152" s="10">
        <v>391139</v>
      </c>
      <c r="R152" s="18">
        <v>21885</v>
      </c>
    </row>
    <row r="153" spans="1:18" x14ac:dyDescent="0.25">
      <c r="A153" s="13" t="s">
        <v>169</v>
      </c>
      <c r="B153" s="9" t="str">
        <f>VLOOKUP(A153,[1]Taul1!$A$2:$B$168,2,FALSE)</f>
        <v>Vaasan kaupunki</v>
      </c>
      <c r="C153" s="9" t="s">
        <v>26</v>
      </c>
      <c r="D153" s="10">
        <v>2401</v>
      </c>
      <c r="E153" s="10">
        <v>198</v>
      </c>
      <c r="F153" s="10">
        <v>2599</v>
      </c>
      <c r="G153" s="10">
        <v>100</v>
      </c>
      <c r="H153" s="11">
        <v>1.0223535130000001</v>
      </c>
      <c r="I153" s="12">
        <v>2657.1</v>
      </c>
      <c r="J153" s="10">
        <v>-197888.49576000837</v>
      </c>
      <c r="K153" s="10">
        <f t="shared" si="2"/>
        <v>21525158</v>
      </c>
      <c r="L153" s="10">
        <v>0</v>
      </c>
      <c r="M153" s="10">
        <v>21525158</v>
      </c>
      <c r="N153" s="10">
        <v>1110</v>
      </c>
      <c r="O153" s="12">
        <v>52637</v>
      </c>
      <c r="P153" s="10">
        <v>1264148.0996454835</v>
      </c>
      <c r="Q153" s="10">
        <v>22789306.099645484</v>
      </c>
      <c r="R153" s="18">
        <v>0</v>
      </c>
    </row>
    <row r="154" spans="1:18" x14ac:dyDescent="0.25">
      <c r="A154" s="13" t="s">
        <v>170</v>
      </c>
      <c r="B154" s="9" t="str">
        <f>VLOOKUP(A154,[1]Taul1!$A$2:$B$168,2,FALSE)</f>
        <v>Valkeakosken seudun koulutuskuntayhtymä</v>
      </c>
      <c r="C154" s="9" t="s">
        <v>6</v>
      </c>
      <c r="D154" s="10">
        <v>1000</v>
      </c>
      <c r="E154" s="10">
        <v>55</v>
      </c>
      <c r="F154" s="10">
        <v>1055</v>
      </c>
      <c r="G154" s="10">
        <v>20</v>
      </c>
      <c r="H154" s="11">
        <v>1.003643356</v>
      </c>
      <c r="I154" s="12">
        <v>1058.8</v>
      </c>
      <c r="J154" s="10">
        <v>-78854.517824205657</v>
      </c>
      <c r="K154" s="10">
        <f t="shared" si="2"/>
        <v>8577335</v>
      </c>
      <c r="L154" s="10">
        <v>0</v>
      </c>
      <c r="M154" s="10">
        <v>8577335</v>
      </c>
      <c r="N154" s="10">
        <v>331</v>
      </c>
      <c r="O154" s="12">
        <v>17464</v>
      </c>
      <c r="P154" s="10">
        <v>419421.36543132638</v>
      </c>
      <c r="Q154" s="10">
        <v>8996756.3654313255</v>
      </c>
      <c r="R154" s="18">
        <v>0</v>
      </c>
    </row>
    <row r="155" spans="1:18" x14ac:dyDescent="0.25">
      <c r="A155" s="13" t="s">
        <v>171</v>
      </c>
      <c r="B155" s="9" t="str">
        <f>VLOOKUP(A155,[1]Taul1!$A$2:$B$168,2,FALSE)</f>
        <v>Valkealan Kristillisen Kansanopiston kannatusyhdistys r.y.</v>
      </c>
      <c r="C155" s="9" t="s">
        <v>31</v>
      </c>
      <c r="D155" s="10">
        <v>17</v>
      </c>
      <c r="E155" s="10">
        <v>2</v>
      </c>
      <c r="F155" s="10">
        <v>19</v>
      </c>
      <c r="G155" s="10">
        <v>0</v>
      </c>
      <c r="H155" s="11">
        <v>0.84150000000000003</v>
      </c>
      <c r="I155" s="12">
        <v>16</v>
      </c>
      <c r="J155" s="10">
        <v>0</v>
      </c>
      <c r="K155" s="10">
        <f t="shared" si="2"/>
        <v>130808</v>
      </c>
      <c r="L155" s="10">
        <v>0</v>
      </c>
      <c r="M155" s="10">
        <v>130808</v>
      </c>
      <c r="N155" s="10">
        <v>20</v>
      </c>
      <c r="O155" s="12">
        <v>278</v>
      </c>
      <c r="P155" s="10">
        <v>6676.5425784418649</v>
      </c>
      <c r="Q155" s="10">
        <v>137484.54257844188</v>
      </c>
      <c r="R155" s="18">
        <v>7319</v>
      </c>
    </row>
    <row r="156" spans="1:18" x14ac:dyDescent="0.25">
      <c r="A156" s="13" t="s">
        <v>172</v>
      </c>
      <c r="B156" s="9" t="str">
        <f>VLOOKUP(A156,[1]Taul1!$A$2:$B$168,2,FALSE)</f>
        <v>Valmet Automotive Oy</v>
      </c>
      <c r="C156" s="9" t="s">
        <v>97</v>
      </c>
      <c r="D156" s="10">
        <v>0</v>
      </c>
      <c r="E156" s="10">
        <v>0</v>
      </c>
      <c r="F156" s="10">
        <v>0</v>
      </c>
      <c r="G156" s="10">
        <v>0</v>
      </c>
      <c r="H156" s="11">
        <v>1</v>
      </c>
      <c r="I156" s="12">
        <v>0</v>
      </c>
      <c r="J156" s="10">
        <v>0</v>
      </c>
      <c r="K156" s="10">
        <f t="shared" si="2"/>
        <v>0</v>
      </c>
      <c r="L156" s="10">
        <v>0</v>
      </c>
      <c r="M156" s="10">
        <v>0</v>
      </c>
      <c r="N156" s="10"/>
      <c r="O156" s="12">
        <v>0</v>
      </c>
      <c r="P156" s="10">
        <v>0</v>
      </c>
      <c r="Q156" s="10">
        <v>0</v>
      </c>
      <c r="R156" s="18">
        <v>0</v>
      </c>
    </row>
    <row r="157" spans="1:18" x14ac:dyDescent="0.25">
      <c r="A157" s="13" t="s">
        <v>173</v>
      </c>
      <c r="B157" s="9" t="str">
        <f>VLOOKUP(A157,[1]Taul1!$A$2:$B$168,2,FALSE)</f>
        <v>Valtakunnallinen valmennus- ja liikuntakeskus Oy</v>
      </c>
      <c r="C157" s="9" t="s">
        <v>78</v>
      </c>
      <c r="D157" s="10">
        <v>158</v>
      </c>
      <c r="E157" s="10">
        <v>15</v>
      </c>
      <c r="F157" s="10">
        <v>173</v>
      </c>
      <c r="G157" s="10">
        <v>0</v>
      </c>
      <c r="H157" s="11">
        <v>1.431143592</v>
      </c>
      <c r="I157" s="12">
        <v>247.6</v>
      </c>
      <c r="J157" s="10">
        <v>0</v>
      </c>
      <c r="K157" s="10">
        <f t="shared" si="2"/>
        <v>2024247</v>
      </c>
      <c r="L157" s="10">
        <v>0</v>
      </c>
      <c r="M157" s="10">
        <v>2024247</v>
      </c>
      <c r="N157" s="10">
        <v>70</v>
      </c>
      <c r="O157" s="12">
        <v>6124</v>
      </c>
      <c r="P157" s="10">
        <v>147076.06744740281</v>
      </c>
      <c r="Q157" s="10">
        <v>2171323.067447403</v>
      </c>
      <c r="R157" s="18">
        <v>113261</v>
      </c>
    </row>
    <row r="158" spans="1:18" x14ac:dyDescent="0.25">
      <c r="A158" s="13" t="s">
        <v>174</v>
      </c>
      <c r="B158" s="9" t="str">
        <f>VLOOKUP(A158,[1]Taul1!$A$2:$B$168,2,FALSE)</f>
        <v>Vantaan kaupunki</v>
      </c>
      <c r="C158" s="9" t="s">
        <v>4</v>
      </c>
      <c r="D158" s="10">
        <v>3063</v>
      </c>
      <c r="E158" s="10">
        <v>297</v>
      </c>
      <c r="F158" s="10">
        <v>3360</v>
      </c>
      <c r="G158" s="10">
        <v>100</v>
      </c>
      <c r="H158" s="11">
        <v>1.0986407659999999</v>
      </c>
      <c r="I158" s="12">
        <v>3691.4</v>
      </c>
      <c r="J158" s="10">
        <v>-274918.36711019342</v>
      </c>
      <c r="K158" s="10">
        <f t="shared" si="2"/>
        <v>29904019</v>
      </c>
      <c r="L158" s="10">
        <v>0</v>
      </c>
      <c r="M158" s="10">
        <v>29904019</v>
      </c>
      <c r="N158" s="10">
        <v>1163</v>
      </c>
      <c r="O158" s="12">
        <v>66359</v>
      </c>
      <c r="P158" s="10">
        <v>1593700.3200101571</v>
      </c>
      <c r="Q158" s="10">
        <v>31497719.320010155</v>
      </c>
      <c r="R158" s="18">
        <v>0</v>
      </c>
    </row>
    <row r="159" spans="1:18" x14ac:dyDescent="0.25">
      <c r="A159" s="13" t="s">
        <v>175</v>
      </c>
      <c r="B159" s="9" t="str">
        <f>VLOOKUP(A159,[1]Taul1!$A$2:$B$168,2,FALSE)</f>
        <v>Varalan Säätiö sr</v>
      </c>
      <c r="C159" s="9" t="s">
        <v>6</v>
      </c>
      <c r="D159" s="10">
        <v>128</v>
      </c>
      <c r="E159" s="10">
        <v>0</v>
      </c>
      <c r="F159" s="10">
        <v>128</v>
      </c>
      <c r="G159" s="10">
        <v>0</v>
      </c>
      <c r="H159" s="11">
        <v>1.620336641</v>
      </c>
      <c r="I159" s="12">
        <v>207.4</v>
      </c>
      <c r="J159" s="10">
        <v>0</v>
      </c>
      <c r="K159" s="10">
        <f t="shared" si="2"/>
        <v>1695593</v>
      </c>
      <c r="L159" s="10">
        <v>0</v>
      </c>
      <c r="M159" s="10">
        <v>1695593</v>
      </c>
      <c r="N159" s="10">
        <v>49</v>
      </c>
      <c r="O159" s="12">
        <v>5091</v>
      </c>
      <c r="P159" s="10">
        <v>122267.18801024293</v>
      </c>
      <c r="Q159" s="10">
        <v>1817860.188010243</v>
      </c>
      <c r="R159" s="18">
        <v>94872</v>
      </c>
    </row>
    <row r="160" spans="1:18" x14ac:dyDescent="0.25">
      <c r="A160" s="13" t="s">
        <v>176</v>
      </c>
      <c r="B160" s="9" t="str">
        <f>VLOOKUP(A160,[1]Taul1!$A$2:$B$168,2,FALSE)</f>
        <v>Vuolle Setlementti ry</v>
      </c>
      <c r="C160" s="9" t="s">
        <v>29</v>
      </c>
      <c r="D160" s="10">
        <v>0</v>
      </c>
      <c r="E160" s="10">
        <v>0</v>
      </c>
      <c r="F160" s="10">
        <v>0</v>
      </c>
      <c r="G160" s="10">
        <v>0</v>
      </c>
      <c r="H160" s="11">
        <v>0.84150000000000003</v>
      </c>
      <c r="I160" s="12">
        <v>0</v>
      </c>
      <c r="J160" s="10">
        <v>0</v>
      </c>
      <c r="K160" s="10">
        <f t="shared" si="2"/>
        <v>0</v>
      </c>
      <c r="L160" s="10">
        <v>0</v>
      </c>
      <c r="M160" s="10">
        <v>0</v>
      </c>
      <c r="N160" s="10">
        <v>0</v>
      </c>
      <c r="O160" s="12">
        <v>0</v>
      </c>
      <c r="P160" s="10">
        <v>0</v>
      </c>
      <c r="Q160" s="10">
        <v>0</v>
      </c>
      <c r="R160" s="18">
        <v>0</v>
      </c>
    </row>
    <row r="161" spans="1:18" x14ac:dyDescent="0.25">
      <c r="A161" s="13" t="s">
        <v>177</v>
      </c>
      <c r="B161" s="9" t="str">
        <f>VLOOKUP(A161,[1]Taul1!$A$2:$B$168,2,FALSE)</f>
        <v>Wärtsilä Finland Oy</v>
      </c>
      <c r="C161" s="9" t="s">
        <v>26</v>
      </c>
      <c r="D161" s="10">
        <v>0</v>
      </c>
      <c r="E161" s="10">
        <v>35</v>
      </c>
      <c r="F161" s="10">
        <v>35</v>
      </c>
      <c r="G161" s="10">
        <v>0</v>
      </c>
      <c r="H161" s="11">
        <v>0.315</v>
      </c>
      <c r="I161" s="12">
        <v>11</v>
      </c>
      <c r="J161" s="10">
        <v>0</v>
      </c>
      <c r="K161" s="10">
        <f t="shared" si="2"/>
        <v>89930</v>
      </c>
      <c r="L161" s="10">
        <v>243750</v>
      </c>
      <c r="M161" s="10">
        <v>333680</v>
      </c>
      <c r="N161" s="10">
        <v>0</v>
      </c>
      <c r="O161" s="12">
        <v>0</v>
      </c>
      <c r="P161" s="10">
        <v>0</v>
      </c>
      <c r="Q161" s="10">
        <v>333680</v>
      </c>
      <c r="R161" s="18">
        <v>18670</v>
      </c>
    </row>
    <row r="162" spans="1:18" x14ac:dyDescent="0.25">
      <c r="A162" s="13" t="s">
        <v>178</v>
      </c>
      <c r="B162" s="9" t="str">
        <f>VLOOKUP(A162,[1]Taul1!$A$2:$B$168,2,FALSE)</f>
        <v>Ylä-Savon koulutuskuntayhtymä</v>
      </c>
      <c r="C162" s="9" t="s">
        <v>86</v>
      </c>
      <c r="D162" s="10">
        <v>1320</v>
      </c>
      <c r="E162" s="10">
        <v>230</v>
      </c>
      <c r="F162" s="10">
        <v>1550</v>
      </c>
      <c r="G162" s="10">
        <v>100</v>
      </c>
      <c r="H162" s="11">
        <v>1.194693953</v>
      </c>
      <c r="I162" s="12">
        <v>1851.8</v>
      </c>
      <c r="J162" s="10">
        <v>-137913.4832894447</v>
      </c>
      <c r="K162" s="10">
        <f t="shared" si="2"/>
        <v>15001426</v>
      </c>
      <c r="L162" s="10">
        <v>0</v>
      </c>
      <c r="M162" s="10">
        <v>15001426</v>
      </c>
      <c r="N162" s="10">
        <v>759</v>
      </c>
      <c r="O162" s="12">
        <v>38023</v>
      </c>
      <c r="P162" s="10">
        <v>913173.30381329136</v>
      </c>
      <c r="Q162" s="10">
        <v>15914599.303813292</v>
      </c>
      <c r="R162" s="18">
        <v>0</v>
      </c>
    </row>
    <row r="163" spans="1:18" x14ac:dyDescent="0.25">
      <c r="A163" s="13" t="s">
        <v>179</v>
      </c>
      <c r="B163" s="9" t="str">
        <f>VLOOKUP(A163,[1]Taul1!$A$2:$B$168,2,FALSE)</f>
        <v>Äänekosken Ammatillisen Koulutuksen kuntayhtymä</v>
      </c>
      <c r="C163" s="9" t="s">
        <v>48</v>
      </c>
      <c r="D163" s="10">
        <v>1472</v>
      </c>
      <c r="E163" s="10">
        <v>150</v>
      </c>
      <c r="F163" s="10">
        <v>1622</v>
      </c>
      <c r="G163" s="10">
        <v>50</v>
      </c>
      <c r="H163" s="11">
        <v>1.0653143110000001</v>
      </c>
      <c r="I163" s="12">
        <v>1727.9</v>
      </c>
      <c r="J163" s="10">
        <v>-128685.98540654039</v>
      </c>
      <c r="K163" s="10">
        <f t="shared" si="2"/>
        <v>13997712</v>
      </c>
      <c r="L163" s="10">
        <v>0</v>
      </c>
      <c r="M163" s="10">
        <v>13997712</v>
      </c>
      <c r="N163" s="10">
        <v>693</v>
      </c>
      <c r="O163" s="12">
        <v>32003</v>
      </c>
      <c r="P163" s="10">
        <v>768594.93574775173</v>
      </c>
      <c r="Q163" s="10">
        <v>14766306.935747752</v>
      </c>
      <c r="R163" s="18">
        <v>0</v>
      </c>
    </row>
    <row r="164" spans="1:18" s="2" customFormat="1" x14ac:dyDescent="0.25">
      <c r="A164" s="3" t="s">
        <v>2</v>
      </c>
      <c r="B164" s="4"/>
      <c r="C164" s="4"/>
      <c r="D164" s="5">
        <f>SUBTOTAL(109,Taul1!$D$4:$D$163)</f>
        <v>159335</v>
      </c>
      <c r="E164" s="5">
        <f>SUBTOTAL(109,Taul1!$E$4:$E$163)</f>
        <v>19135</v>
      </c>
      <c r="F164" s="5">
        <f>SUBTOTAL(109,Taul1!$F$4:$F$163)</f>
        <v>178470</v>
      </c>
      <c r="G164" s="5">
        <f>SUBTOTAL(109,Taul1!$G$4:$G$163)</f>
        <v>8600</v>
      </c>
      <c r="H164" s="6">
        <f>SUBTOTAL(109,Taul1!$H$4:$H$163)</f>
        <v>171.63577834800006</v>
      </c>
      <c r="I164" s="7">
        <f>SUBTOTAL(109,Taul1!$I$4:$I$163)</f>
        <v>195426.50000000006</v>
      </c>
      <c r="J164" s="5">
        <f>SUBTOTAL(109,Taul1!$J$4:$J$163)</f>
        <v>-10272000.000000002</v>
      </c>
      <c r="K164" s="5">
        <f t="shared" si="2"/>
        <v>1587431899</v>
      </c>
      <c r="L164" s="5">
        <f>SUBTOTAL(109,Taul1!$L$4:$L$163)</f>
        <v>14501250</v>
      </c>
      <c r="M164" s="5">
        <f>SUBTOTAL(109,Taul1!$M$4:$M$163)</f>
        <v>1601933149</v>
      </c>
      <c r="N164" s="5">
        <f>SUBTOTAL(109,Taul1!$N$4:$N$163)</f>
        <v>75073</v>
      </c>
      <c r="O164" s="7">
        <f>SUBTOTAL(109,Taul1!$O$4:$O$163)</f>
        <v>3536919</v>
      </c>
      <c r="P164" s="5">
        <f>SUBTOTAL(109,Taul1!$P$4:$P$163)</f>
        <v>84943850.000000119</v>
      </c>
      <c r="Q164" s="5">
        <f>SUBTOTAL(109,Taul1!$Q$4:$Q$163)</f>
        <v>1686876999</v>
      </c>
      <c r="R164" s="8">
        <f>SUBTOTAL(109,Taul1!$R$4:$R$163)</f>
        <v>26998359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Suomen valtion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Ikkelä Saara (OKM)</dc:creator>
  <cp:lastModifiedBy>Leskinen Helena (OKM)</cp:lastModifiedBy>
  <dcterms:created xsi:type="dcterms:W3CDTF">2019-05-24T06:40:29Z</dcterms:created>
  <dcterms:modified xsi:type="dcterms:W3CDTF">2019-06-05T06:03:05Z</dcterms:modified>
</cp:coreProperties>
</file>